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govaccoff-my.sharepoint.com/personal/wattsk_gao_gov/Documents/Engagement Docs/Tranq Act/"/>
    </mc:Choice>
  </mc:AlternateContent>
  <xr:revisionPtr revIDLastSave="0" documentId="8_{0252602D-889B-4B3A-A37D-583DCD09C362}" xr6:coauthVersionLast="47" xr6:coauthVersionMax="47" xr10:uidLastSave="{00000000-0000-0000-0000-000000000000}"/>
  <bookViews>
    <workbookView xWindow="28680" yWindow="-120" windowWidth="29040" windowHeight="16440" activeTab="2" xr2:uid="{73A7DB91-23BD-4BF6-A9F5-7492AA331D78}"/>
  </bookViews>
  <sheets>
    <sheet name="Read Me" sheetId="1" r:id="rId1"/>
    <sheet name="Federal Laboratories" sheetId="2" r:id="rId2"/>
    <sheet name="State and Local Laboratori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2" i="3" l="1"/>
  <c r="G132" i="3" s="1"/>
  <c r="F131" i="3"/>
  <c r="G131" i="3" s="1"/>
  <c r="F130" i="3"/>
  <c r="G130" i="3" s="1"/>
  <c r="F129" i="3"/>
  <c r="G129" i="3" s="1"/>
  <c r="F128" i="3"/>
  <c r="G128" i="3" s="1"/>
  <c r="F127" i="3"/>
  <c r="G127" i="3" s="1"/>
  <c r="F126" i="3"/>
  <c r="G126" i="3" s="1"/>
  <c r="F119" i="3"/>
  <c r="G119" i="3" s="1"/>
  <c r="F118" i="3"/>
  <c r="G118" i="3" s="1"/>
  <c r="F117" i="3"/>
  <c r="G117" i="3" s="1"/>
  <c r="F113" i="3"/>
  <c r="G113" i="3" s="1"/>
  <c r="F112" i="3"/>
  <c r="G112" i="3" s="1"/>
  <c r="F109" i="3"/>
  <c r="G109" i="3" s="1"/>
  <c r="F108" i="3"/>
  <c r="G108" i="3" s="1"/>
  <c r="F106" i="3"/>
  <c r="G106" i="3" s="1"/>
  <c r="F95" i="3"/>
  <c r="G95" i="3" s="1"/>
  <c r="F86" i="3"/>
  <c r="G86" i="3" s="1"/>
  <c r="F84" i="3"/>
  <c r="G84" i="3" s="1"/>
  <c r="F82" i="3"/>
  <c r="G82" i="3" s="1"/>
  <c r="F78" i="3"/>
  <c r="G78" i="3" s="1"/>
  <c r="F77" i="3"/>
  <c r="G77" i="3" s="1"/>
  <c r="F76" i="3"/>
  <c r="G76" i="3" s="1"/>
  <c r="F75" i="3"/>
  <c r="G75" i="3" s="1"/>
  <c r="F73" i="3"/>
  <c r="G73" i="3" s="1"/>
  <c r="F72" i="3"/>
  <c r="G72" i="3" s="1"/>
  <c r="F70" i="3"/>
  <c r="G70" i="3" s="1"/>
  <c r="F66" i="3"/>
  <c r="G66" i="3" s="1"/>
  <c r="F65" i="3"/>
  <c r="G65" i="3" s="1"/>
  <c r="F64" i="3"/>
  <c r="G64" i="3" s="1"/>
  <c r="F63" i="3"/>
  <c r="G63" i="3" s="1"/>
  <c r="F60" i="3"/>
  <c r="G60" i="3" s="1"/>
  <c r="F58" i="3"/>
  <c r="G58" i="3" s="1"/>
  <c r="F52" i="3"/>
  <c r="G52" i="3" s="1"/>
  <c r="F51" i="3"/>
  <c r="G51" i="3" s="1"/>
  <c r="F48" i="3"/>
  <c r="G48" i="3" s="1"/>
  <c r="F46" i="3"/>
  <c r="G46" i="3" s="1"/>
  <c r="F43" i="3"/>
  <c r="G43" i="3" s="1"/>
  <c r="G41" i="3"/>
  <c r="F41" i="3"/>
  <c r="F40" i="3"/>
  <c r="F39" i="3"/>
  <c r="F38" i="3"/>
  <c r="G38" i="3" s="1"/>
  <c r="F30" i="3"/>
  <c r="G29" i="3"/>
  <c r="F29" i="3"/>
  <c r="G26" i="3"/>
  <c r="F26" i="3"/>
  <c r="G8" i="3"/>
  <c r="F8" i="3"/>
  <c r="G4" i="3"/>
  <c r="F4" i="3"/>
  <c r="G3" i="3"/>
  <c r="F3" i="3"/>
  <c r="G2" i="3"/>
  <c r="F2" i="3"/>
</calcChain>
</file>

<file path=xl/sharedStrings.xml><?xml version="1.0" encoding="utf-8"?>
<sst xmlns="http://schemas.openxmlformats.org/spreadsheetml/2006/main" count="770" uniqueCount="427">
  <si>
    <t>Report Name:</t>
  </si>
  <si>
    <t>Overview:</t>
  </si>
  <si>
    <t>Data Summary:</t>
  </si>
  <si>
    <t xml:space="preserve">Data Source: </t>
  </si>
  <si>
    <t>Navigation:</t>
  </si>
  <si>
    <t>Agency</t>
  </si>
  <si>
    <t>Lab name or type</t>
  </si>
  <si>
    <t>Location (State or Territory)</t>
  </si>
  <si>
    <t>Location (City)</t>
  </si>
  <si>
    <t>Department of Commerce</t>
  </si>
  <si>
    <t>National Institute for Standards and Technology</t>
  </si>
  <si>
    <t>Rapid Drug Analysis and Research Program (RaDAR)</t>
  </si>
  <si>
    <t>Maryland</t>
  </si>
  <si>
    <t>Gaithersburg</t>
  </si>
  <si>
    <t>Department of Defense</t>
  </si>
  <si>
    <t>Georgia</t>
  </si>
  <si>
    <t>Forest Park</t>
  </si>
  <si>
    <t>Armed Forces Medical Examiner System, Special Forensic Toxicology Drug Testing Laboratory</t>
  </si>
  <si>
    <t>Delaware</t>
  </si>
  <si>
    <t>Dover</t>
  </si>
  <si>
    <t>Department of Health and Human Services</t>
  </si>
  <si>
    <t>Food and Drug Administration</t>
  </si>
  <si>
    <t>National Forensic Chemistry Center</t>
  </si>
  <si>
    <t>Ohio</t>
  </si>
  <si>
    <t>Cincinnati</t>
  </si>
  <si>
    <t>Satellite Lab</t>
  </si>
  <si>
    <t>Illinois</t>
  </si>
  <si>
    <t>Chicago</t>
  </si>
  <si>
    <t>Florida</t>
  </si>
  <si>
    <t>Miami</t>
  </si>
  <si>
    <t>New York</t>
  </si>
  <si>
    <t>Queens</t>
  </si>
  <si>
    <t>California</t>
  </si>
  <si>
    <t>Los Angeles</t>
  </si>
  <si>
    <t>Guam</t>
  </si>
  <si>
    <t>Centers for Disease Control and Prevention (CDC)</t>
  </si>
  <si>
    <t>Atlanta</t>
  </si>
  <si>
    <t>Department of Homeland Security</t>
  </si>
  <si>
    <t>Customs and Border Protection</t>
  </si>
  <si>
    <t>INTERDICT Science Center</t>
  </si>
  <si>
    <t>Virginia</t>
  </si>
  <si>
    <t>Ashburn</t>
  </si>
  <si>
    <t>New York Field Lab</t>
  </si>
  <si>
    <t>New Jersey</t>
  </si>
  <si>
    <t>Newark</t>
  </si>
  <si>
    <t>Chicago Field Lab and forward operating lab</t>
  </si>
  <si>
    <t>Savannah Field Lab</t>
  </si>
  <si>
    <t>Georga</t>
  </si>
  <si>
    <t>Savannah</t>
  </si>
  <si>
    <t>Houston Field Lab (Southwest Regional Science Center)</t>
  </si>
  <si>
    <t>Texas</t>
  </si>
  <si>
    <t>Houston</t>
  </si>
  <si>
    <t>Los Angeles Field Lab and Forward Operating Lab</t>
  </si>
  <si>
    <t>Long Beach</t>
  </si>
  <si>
    <t>San Francisco Field Lab and Forward Operating Lab</t>
  </si>
  <si>
    <t>San Francisco</t>
  </si>
  <si>
    <t>San Juan Field Lab</t>
  </si>
  <si>
    <t>Puerto Rico</t>
  </si>
  <si>
    <t>Guaynabo</t>
  </si>
  <si>
    <t>San Ysidro Forward Operating Lab</t>
  </si>
  <si>
    <t>San Ysidro</t>
  </si>
  <si>
    <t>Blaine Forward Operating Lab</t>
  </si>
  <si>
    <t>Washington</t>
  </si>
  <si>
    <t>Blaine</t>
  </si>
  <si>
    <t>Honolulu Forward operating lab</t>
  </si>
  <si>
    <t>Hawaii</t>
  </si>
  <si>
    <t>Honolulu</t>
  </si>
  <si>
    <t>Nogales Forward Operating Lab</t>
  </si>
  <si>
    <t>Arizona</t>
  </si>
  <si>
    <t>Nogales</t>
  </si>
  <si>
    <t>El Paso</t>
  </si>
  <si>
    <t>Laredo Forward Operating Lab</t>
  </si>
  <si>
    <t>Laredo</t>
  </si>
  <si>
    <t>Donna Forward Operating Lab</t>
  </si>
  <si>
    <t>Donna</t>
  </si>
  <si>
    <t>New Orleans Forward Operating Lab</t>
  </si>
  <si>
    <t>Louisiana</t>
  </si>
  <si>
    <t>New Orleans</t>
  </si>
  <si>
    <t>Memphis Forward Operating Lab</t>
  </si>
  <si>
    <t>Tennessee</t>
  </si>
  <si>
    <t>Memphis</t>
  </si>
  <si>
    <t>New York Forward Operating Lab</t>
  </si>
  <si>
    <t>New York City</t>
  </si>
  <si>
    <t>Miami Forward Operating Lab</t>
  </si>
  <si>
    <t>Mayaguez Forward Operating Lab</t>
  </si>
  <si>
    <t>Mayaguez</t>
  </si>
  <si>
    <t>Department of Justice</t>
  </si>
  <si>
    <t>Drug Enforcement Administration</t>
  </si>
  <si>
    <t>Special Testing and Research Laboratory</t>
  </si>
  <si>
    <t>Dulles</t>
  </si>
  <si>
    <t>Northeast Laboratory</t>
  </si>
  <si>
    <t>Mid-Atlantic Laboratory</t>
  </si>
  <si>
    <t>Largo</t>
  </si>
  <si>
    <t>Southeast Laboratory</t>
  </si>
  <si>
    <t>North Central Laboratory</t>
  </si>
  <si>
    <t>South Central Laboratory</t>
  </si>
  <si>
    <t>Dallas</t>
  </si>
  <si>
    <t>Western Laboratory</t>
  </si>
  <si>
    <t>Pleasanton</t>
  </si>
  <si>
    <t>Southwest Laboratory</t>
  </si>
  <si>
    <t>Vista</t>
  </si>
  <si>
    <t>Nashville Sub-Regional Laboratory</t>
  </si>
  <si>
    <t>Nashville</t>
  </si>
  <si>
    <t>DEA Toxicology Testing Program</t>
  </si>
  <si>
    <t>FBI Laboratory</t>
  </si>
  <si>
    <t>Quantico</t>
  </si>
  <si>
    <t>United States Postal Service</t>
  </si>
  <si>
    <t>United States Postal Inspection Service</t>
  </si>
  <si>
    <t>National Forensic Laboratory</t>
  </si>
  <si>
    <t>New England Laboratory</t>
  </si>
  <si>
    <t>New Hampshire</t>
  </si>
  <si>
    <t>Bedford</t>
  </si>
  <si>
    <t>Sub-Regional Laboratory</t>
  </si>
  <si>
    <t>Phoenix</t>
  </si>
  <si>
    <t>Laboratory Analysis Response Center</t>
  </si>
  <si>
    <t>Component</t>
  </si>
  <si>
    <t>Office of Drug Demand Reduction</t>
  </si>
  <si>
    <t>U.S. Army Criminal Investigations Laboratory</t>
  </si>
  <si>
    <t>El Paso Forward Operating Lab</t>
  </si>
  <si>
    <t>Entity Short Name</t>
  </si>
  <si>
    <t>Entity Official Name</t>
  </si>
  <si>
    <t>State</t>
  </si>
  <si>
    <t>Facility type</t>
  </si>
  <si>
    <t>Total number of Local Labs</t>
  </si>
  <si>
    <t>Total number of labs</t>
  </si>
  <si>
    <t>AK DPS System</t>
  </si>
  <si>
    <t>Alaska Department of Public Safety Scientific Crime Detection Laboratory</t>
  </si>
  <si>
    <t>Alaska</t>
  </si>
  <si>
    <t>AL DFS System</t>
  </si>
  <si>
    <t>Alabama Department of Forensic Sciences</t>
  </si>
  <si>
    <t>Alabama</t>
  </si>
  <si>
    <t>AR State System</t>
  </si>
  <si>
    <t>Arkansas</t>
  </si>
  <si>
    <t>AZ DPS System</t>
  </si>
  <si>
    <t>Arizona Department of Public Safety</t>
  </si>
  <si>
    <t>AZ Mesa PD</t>
  </si>
  <si>
    <t>Mesa Police Department Forensic Services</t>
  </si>
  <si>
    <t>Local</t>
  </si>
  <si>
    <t>AZ Phoenix PD</t>
  </si>
  <si>
    <t>Phoenix Police Department Laboratory Services Bureau</t>
  </si>
  <si>
    <t>AZ Scottsdale PD</t>
  </si>
  <si>
    <t>Scottsdale Police Department</t>
  </si>
  <si>
    <t>CA Alameda Co. S.O.</t>
  </si>
  <si>
    <t>Alameda County Sheriff's Office Crime Laboratory</t>
  </si>
  <si>
    <t>CA Contra Costa Co</t>
  </si>
  <si>
    <t>Contra Costa County Office of the Sheriff Forensic Services Division</t>
  </si>
  <si>
    <t>CA DOJ System</t>
  </si>
  <si>
    <t>California Department of Justice Bureau of Forensic Services</t>
  </si>
  <si>
    <t>CA Fresno Co Sheriff</t>
  </si>
  <si>
    <t>Fresno County Sheriff-Coroner Unit</t>
  </si>
  <si>
    <t>CA Kern County DA</t>
  </si>
  <si>
    <t>Kern Regional Crime Laboratory</t>
  </si>
  <si>
    <t>CA Long Beach PD</t>
  </si>
  <si>
    <t>Long Beach Police Department Crime Laboratory</t>
  </si>
  <si>
    <t>CA Los Angeles City System</t>
  </si>
  <si>
    <t>Los Angeles Police Department Forensic Science Division, Criminalistics Laboratory</t>
  </si>
  <si>
    <t>CA Los Angeles Co System</t>
  </si>
  <si>
    <t>Los Angeles County Sheriff's Department, Scientific Services Bureau</t>
  </si>
  <si>
    <t>CA Oakland Police</t>
  </si>
  <si>
    <t>Oakland Police Department Crime Laboratory</t>
  </si>
  <si>
    <t>CA Orange County SD</t>
  </si>
  <si>
    <t>Orange County Sheriff-Coroner's Office</t>
  </si>
  <si>
    <t>CA Sacramento County</t>
  </si>
  <si>
    <t>Sacramento County District Attorney Laboratory of Forensic Services</t>
  </si>
  <si>
    <t>CA San Bernardino</t>
  </si>
  <si>
    <t>San Bernardino County Sheriff's Department Scientific Investigations Division</t>
  </si>
  <si>
    <t>CA San Diego Police</t>
  </si>
  <si>
    <t>San Diego Police Department Forensic Science Section</t>
  </si>
  <si>
    <t>CA San Diego Sheriff</t>
  </si>
  <si>
    <t>San Diego Sheriff's Department Regional Crime Laboratory</t>
  </si>
  <si>
    <t>CA San Mateo</t>
  </si>
  <si>
    <t>San Mateo County Sheriff’s Forensic Laboratory</t>
  </si>
  <si>
    <t>CA Santa Clara Co. D</t>
  </si>
  <si>
    <t>Santa Clara County Office of the District Attorney Crime Laboratory</t>
  </si>
  <si>
    <t>CA Solano County District Attorney</t>
  </si>
  <si>
    <t>Solano County District Attorney Bureau of Forensic Services</t>
  </si>
  <si>
    <t>CA Ventura County</t>
  </si>
  <si>
    <t>Ventura County Sheriff's Office Forensic Services Bureau</t>
  </si>
  <si>
    <t>CO Colorado Springs PD</t>
  </si>
  <si>
    <t>Colorado Springs Crime Laboratory</t>
  </si>
  <si>
    <t>Colorado</t>
  </si>
  <si>
    <t>CO Denver PD</t>
  </si>
  <si>
    <t>Denver Police Department Crime Laboratory Bureau</t>
  </si>
  <si>
    <t>CO Jefferson County</t>
  </si>
  <si>
    <t>Jefferson County Sheriff's Office Criminalistics Unit</t>
  </si>
  <si>
    <t>CT DPS System</t>
  </si>
  <si>
    <t>State of Connecticut Department of Emergency Services &amp; Public Protection Division of Scientific Services</t>
  </si>
  <si>
    <t>Connecticut</t>
  </si>
  <si>
    <t>FL Broward Co Sherif</t>
  </si>
  <si>
    <t>Broward County Sheriff's Crime Laboratory</t>
  </si>
  <si>
    <t>FL FDLE System</t>
  </si>
  <si>
    <t>Florida Department of Law Enforcement Orlando Regional Crime Laboratory</t>
  </si>
  <si>
    <t>FL Indian River Lab</t>
  </si>
  <si>
    <t>Indian River Crime Laboratory at Indian River State College</t>
  </si>
  <si>
    <t>FL Manatee Co Sheriff</t>
  </si>
  <si>
    <t>Manatee County Sheriff's Office</t>
  </si>
  <si>
    <t>FL Miami-Dade PD</t>
  </si>
  <si>
    <t>Miami-Dade Police Department Crime Laboratory Bureau</t>
  </si>
  <si>
    <t>FL Palm Beach Sheriff</t>
  </si>
  <si>
    <t>Palm Beach County Sheriff's Office Crime Laboratory</t>
  </si>
  <si>
    <t>FL Pinellas Co</t>
  </si>
  <si>
    <t>Pinellas County Medical Examiner's Office District 6: Pinellas County Forensic Laboratory</t>
  </si>
  <si>
    <t>FL Sarasota Co Sherriff</t>
  </si>
  <si>
    <t>Sarasota County Sheriff's Office Crime Laboratory</t>
  </si>
  <si>
    <t>GA GBI System</t>
  </si>
  <si>
    <t>Georgia Bureau of Investigation</t>
  </si>
  <si>
    <t>HI Honolulu PD</t>
  </si>
  <si>
    <t>Honolulu P.D. Crime Laboratory Scientific Investigation Section</t>
  </si>
  <si>
    <t>IA IDCI System</t>
  </si>
  <si>
    <t>Iowa Division of Criminal Investigation Criminalistics Laboratory</t>
  </si>
  <si>
    <t>Iowa</t>
  </si>
  <si>
    <t>ID Ada County</t>
  </si>
  <si>
    <t>Ada County Sheriff's Office</t>
  </si>
  <si>
    <t>Idaho</t>
  </si>
  <si>
    <t>ID IDLE System</t>
  </si>
  <si>
    <t>Idaho State Police Forensic Services</t>
  </si>
  <si>
    <t>IL DuPage Co</t>
  </si>
  <si>
    <t>DuPage County Forensic Science Center</t>
  </si>
  <si>
    <t>IL ISP System</t>
  </si>
  <si>
    <t>Illinois State Police Forensic Science Center</t>
  </si>
  <si>
    <t>IL Northern Illinois</t>
  </si>
  <si>
    <t>Northeastern Illinois Regional Crime Lab</t>
  </si>
  <si>
    <t>IN Indpls - Marion Co</t>
  </si>
  <si>
    <t>Indianapolis - Marion County Forensic Laboratory</t>
  </si>
  <si>
    <t>Indiana</t>
  </si>
  <si>
    <t>IN ISP System</t>
  </si>
  <si>
    <t>Indiana State Police Lab</t>
  </si>
  <si>
    <t>KS Johnson Co Sherif</t>
  </si>
  <si>
    <t>Johnson County Sheriff's Office Criminalistics Laboratory</t>
  </si>
  <si>
    <t>Kansas</t>
  </si>
  <si>
    <t>KS KBI System</t>
  </si>
  <si>
    <t>Kansas Bureau of Investigation Forensic Science Center</t>
  </si>
  <si>
    <t>KS Sedgwick County Regional</t>
  </si>
  <si>
    <t>Sedgwick County Regional Forensic Science Center (District 18)</t>
  </si>
  <si>
    <t>KY KSP System</t>
  </si>
  <si>
    <t>Kentucky State Police</t>
  </si>
  <si>
    <t>Kentucky</t>
  </si>
  <si>
    <t>LA Acadiana Criminal</t>
  </si>
  <si>
    <t>Acadiana Criminalistics Laboratory</t>
  </si>
  <si>
    <t>LA Jefferson Parish</t>
  </si>
  <si>
    <t>Jefferson Parish Sheriff’s Office Crime Laboratory</t>
  </si>
  <si>
    <t>LA LSP System</t>
  </si>
  <si>
    <t>Louisiana State Police Crime Laboratory</t>
  </si>
  <si>
    <t>LA North LA System</t>
  </si>
  <si>
    <t>North Louisiana Criminalistics Lab</t>
  </si>
  <si>
    <t>LA Southwest</t>
  </si>
  <si>
    <t>Southwest Louisiana Crime Laboratory</t>
  </si>
  <si>
    <t>LA St. Tammany Parrish</t>
  </si>
  <si>
    <t>St. Tammany Parish Sheriff's Office Crime Laboratory</t>
  </si>
  <si>
    <t>MA MSP System</t>
  </si>
  <si>
    <t>Massachusetts State Police Crime Laboratory</t>
  </si>
  <si>
    <t>Massachusetts</t>
  </si>
  <si>
    <t>MA UMASS Med School</t>
  </si>
  <si>
    <t>MD Anne Arundel Co</t>
  </si>
  <si>
    <t>Anne Arundel County Police Department Forensic Services</t>
  </si>
  <si>
    <t>MD Montgomery Co</t>
  </si>
  <si>
    <t>Montgomery County Crime Laboratory</t>
  </si>
  <si>
    <t>MD MSP System</t>
  </si>
  <si>
    <t>Maryland State Police - Forensic Sciences Division</t>
  </si>
  <si>
    <t>ME DHS System</t>
  </si>
  <si>
    <t>Maine Department of Health and Human Services Health and Environmental Testing Laboratory</t>
  </si>
  <si>
    <t>Maine</t>
  </si>
  <si>
    <t>MI Oakland County</t>
  </si>
  <si>
    <t>Oakland County Sheriff's Office Forensic Science Laboratory</t>
  </si>
  <si>
    <t>Michigan</t>
  </si>
  <si>
    <t>MN MBCA System</t>
  </si>
  <si>
    <t>Minnesota Bureau of Criminal Apprehension - St. Paul Forensic Science Service Laboratory</t>
  </si>
  <si>
    <t>Minnesota</t>
  </si>
  <si>
    <t>MO MSHP System</t>
  </si>
  <si>
    <t>Missouri State Highway Patrol</t>
  </si>
  <si>
    <t>Missouri</t>
  </si>
  <si>
    <t>MO St. Charles Co</t>
  </si>
  <si>
    <t>St. Charles County Police Department Criminalistics Laboratory (SCCPDCL)</t>
  </si>
  <si>
    <t>MO St. Louis Co</t>
  </si>
  <si>
    <t>St. Louis County Crime Laboratory</t>
  </si>
  <si>
    <t>MO St. Louis Metro</t>
  </si>
  <si>
    <t>St. Louis Metropolitan Police Department Crime Laboratory</t>
  </si>
  <si>
    <t>MS MSP System</t>
  </si>
  <si>
    <t>Mississippi Department of Public Safety</t>
  </si>
  <si>
    <t>Mississippi</t>
  </si>
  <si>
    <t>MS Tupelo Crime Lab</t>
  </si>
  <si>
    <t>Tupelo Crime Laboratory</t>
  </si>
  <si>
    <t>MT State System</t>
  </si>
  <si>
    <t>Montana Department of Justice, Forensic Science Division Laboratory</t>
  </si>
  <si>
    <t>Montana</t>
  </si>
  <si>
    <t>NC Raleigh/Wake CCBI</t>
  </si>
  <si>
    <t>Raleigh Wake City-County Bureau of Investigation</t>
  </si>
  <si>
    <t>North Carolina</t>
  </si>
  <si>
    <t>NC State System</t>
  </si>
  <si>
    <t>North Carolina State Crime Laboratory</t>
  </si>
  <si>
    <t>ND FSD System</t>
  </si>
  <si>
    <t>Jennifer Penner</t>
  </si>
  <si>
    <t>North Dakota</t>
  </si>
  <si>
    <t>NE NSP System</t>
  </si>
  <si>
    <t>Nebraska State Patrol Crime Laboratory</t>
  </si>
  <si>
    <t>Nebraska</t>
  </si>
  <si>
    <t>NH NHSP System</t>
  </si>
  <si>
    <t>New Hampshire State Police Forensic Laboratory</t>
  </si>
  <si>
    <t>NJ Cape May Co</t>
  </si>
  <si>
    <t>Cape May County Prosecutor’s Office Forensic Laboratory</t>
  </si>
  <si>
    <t>NJ NSP System</t>
  </si>
  <si>
    <t>New Jersey State Police-Office of Forensic Sciences</t>
  </si>
  <si>
    <t>NJ Ocean Co</t>
  </si>
  <si>
    <t>Ocean County Medical Examiner Office</t>
  </si>
  <si>
    <t>NJ Union Co</t>
  </si>
  <si>
    <t>Union County Prosecutor’s Office Forensic Laboratory</t>
  </si>
  <si>
    <t>NM Albuquerque PD</t>
  </si>
  <si>
    <t>Albuquerque Police Department</t>
  </si>
  <si>
    <t>New Mexico</t>
  </si>
  <si>
    <t>NM DPS System</t>
  </si>
  <si>
    <t>Dept. of Public Safety Crime Lab</t>
  </si>
  <si>
    <t>NV Henderson City Crime Laboratory</t>
  </si>
  <si>
    <t>Henderson Police Department</t>
  </si>
  <si>
    <t>Nevada</t>
  </si>
  <si>
    <t>NV Washoe Co</t>
  </si>
  <si>
    <t>Washoe County Sheriff's Office Forensic Science Division</t>
  </si>
  <si>
    <t>NY Erie Co. Central</t>
  </si>
  <si>
    <t>Erie County Central Police Services Forensic Laboratory</t>
  </si>
  <si>
    <t>NY Nassau County PD</t>
  </si>
  <si>
    <t>Nassau County Medical Examiner's Office</t>
  </si>
  <si>
    <t>NY Niagara County PD</t>
  </si>
  <si>
    <t>Niagara County Sheriff's Office Forensic Laboratory</t>
  </si>
  <si>
    <t>NY NY City PD</t>
  </si>
  <si>
    <t>New York City Police Department Crime Laboratory-Forensic Investigations Division</t>
  </si>
  <si>
    <t>NY NYSP System</t>
  </si>
  <si>
    <t>New York State Police Crime Laboratory</t>
  </si>
  <si>
    <t>NY Onondaga County CFS</t>
  </si>
  <si>
    <t>Onondaga County Center for Forensic Sciences</t>
  </si>
  <si>
    <t>NY Suffolk Co</t>
  </si>
  <si>
    <t>Office of the Suffolk County Medical Examiner</t>
  </si>
  <si>
    <t>NY Westchester Co</t>
  </si>
  <si>
    <t>Department of Labs and Research, Office of the Medical Examiner (Westchester County)</t>
  </si>
  <si>
    <t>NY Yonkers PD</t>
  </si>
  <si>
    <t>Yonkers Police Department Forensic Science Laboratory</t>
  </si>
  <si>
    <t>OH BCI&amp;I System</t>
  </si>
  <si>
    <t>Ohio Bureau of Criminal Identification &amp; Investigation</t>
  </si>
  <si>
    <t>OH Canton-Stark Co</t>
  </si>
  <si>
    <t>Canton-Stark County Crime Laboratory</t>
  </si>
  <si>
    <t>OH Columbus PD</t>
  </si>
  <si>
    <t>Columbus Police Crime Laboratory</t>
  </si>
  <si>
    <t>OH Cuyahoga Co Regional Forensic Science Lab</t>
  </si>
  <si>
    <t>Cuyahoga County Regional Forensic Science Laboratory, Cuyahoga County Medical Examiner's Office</t>
  </si>
  <si>
    <t>OH Hamilton Co Coron</t>
  </si>
  <si>
    <t>Hamilton County Coroner's Office</t>
  </si>
  <si>
    <t>OH Lake Co Region</t>
  </si>
  <si>
    <t>Lake County Crime Laboratory</t>
  </si>
  <si>
    <t>OH Lorain Co</t>
  </si>
  <si>
    <t>Lorain County Crime/Drug Lab</t>
  </si>
  <si>
    <t>OH Mansfield PD</t>
  </si>
  <si>
    <t>Mansfield Division of Police Forensic Science Laboratory</t>
  </si>
  <si>
    <t>OH Miami Valley</t>
  </si>
  <si>
    <t>Montgomery County Coroner's Office and Miami Valley Regional Crime Laboratory</t>
  </si>
  <si>
    <t>OH SHP System</t>
  </si>
  <si>
    <t>Ohio State Highway Patrol Crime Laboratory</t>
  </si>
  <si>
    <t>OH Toledo PD</t>
  </si>
  <si>
    <t>Toledo Police Forensic Laboratory</t>
  </si>
  <si>
    <t>OK Oklahoma City PD</t>
  </si>
  <si>
    <t>Oklahoma City Police Department Laboratory Services Division</t>
  </si>
  <si>
    <t>Oklahoma</t>
  </si>
  <si>
    <t>OK OSBI System</t>
  </si>
  <si>
    <t>Oklahoma State Bureau of Investigation Forensic Science Center</t>
  </si>
  <si>
    <t>OR OSP System</t>
  </si>
  <si>
    <t>Oregon State Police Forensic Services Division</t>
  </si>
  <si>
    <t>Oregon</t>
  </si>
  <si>
    <t>PA Allegheny Co</t>
  </si>
  <si>
    <t>Allegheny County Office of the Medical Examiner</t>
  </si>
  <si>
    <t>Pennsylvania</t>
  </si>
  <si>
    <t>PA Philadelphia PD</t>
  </si>
  <si>
    <t>PA PSP System</t>
  </si>
  <si>
    <t>Pennsylvania State Police Crime Lab</t>
  </si>
  <si>
    <t>RI RIDH System</t>
  </si>
  <si>
    <t>Department of Health Laboratories, Forensic Science Laboratory</t>
  </si>
  <si>
    <t>Rhode Island</t>
  </si>
  <si>
    <t>SC Anderson/Oconee</t>
  </si>
  <si>
    <t>Anderson/Oconee Regional Laboratory</t>
  </si>
  <si>
    <t>South Carolina</t>
  </si>
  <si>
    <t>SC Richland Co Sheriff</t>
  </si>
  <si>
    <t>Richland County Sheriff's Department Forensic Sciences</t>
  </si>
  <si>
    <t>SC SCLED System</t>
  </si>
  <si>
    <t>South Carolina Law Enforcement Division Forensic Services Laboratory</t>
  </si>
  <si>
    <t>SC Spartanburg Co</t>
  </si>
  <si>
    <t>Spartanburg County Sheriff's Office</t>
  </si>
  <si>
    <t>SD Rapid City PD</t>
  </si>
  <si>
    <t>Rapid City Police Department, Evidence Section</t>
  </si>
  <si>
    <t>South Dakota</t>
  </si>
  <si>
    <t>TN TBI System</t>
  </si>
  <si>
    <t>Tennessee Bureau of Investigation</t>
  </si>
  <si>
    <t>TX Austin PD</t>
  </si>
  <si>
    <t>TX Brazoria Co</t>
  </si>
  <si>
    <t>Brazoria County Sheriff's Office Crime Laboratory</t>
  </si>
  <si>
    <t>TX DPS System</t>
  </si>
  <si>
    <t>Texas Department of Public Safety</t>
  </si>
  <si>
    <t>TX Harris Co</t>
  </si>
  <si>
    <t>Harris County Institute of Forensic Sciences</t>
  </si>
  <si>
    <t>TX Houston PD</t>
  </si>
  <si>
    <t>Houston Forensic Science Center</t>
  </si>
  <si>
    <t>TX IFS (Dallas)</t>
  </si>
  <si>
    <t>Southwestern Institute of Forensic Sciences - Dallas County</t>
  </si>
  <si>
    <t>TX Jefferson Co</t>
  </si>
  <si>
    <t>Jefferson County Sheriff's Office Regional Crime Laboratory</t>
  </si>
  <si>
    <t>UT State Crime Lab System</t>
  </si>
  <si>
    <t>Utah DPS Bureau of Forensic Services</t>
  </si>
  <si>
    <t>Utah</t>
  </si>
  <si>
    <t>VA DFS System</t>
  </si>
  <si>
    <t>Virginia Department of Forensic Science</t>
  </si>
  <si>
    <t>WA WSP System</t>
  </si>
  <si>
    <t>Washington State Patrol, Toxicology Laboratory Division</t>
  </si>
  <si>
    <t>WI DOJ System</t>
  </si>
  <si>
    <t>Wisconsin State Crime Laboratory</t>
  </si>
  <si>
    <t>Wisconsin</t>
  </si>
  <si>
    <t>WV WVSP System</t>
  </si>
  <si>
    <t>West Virginia State Police Forensic Laboratory</t>
  </si>
  <si>
    <t>West Virginia</t>
  </si>
  <si>
    <t>WY State System</t>
  </si>
  <si>
    <t>Wyoming State Crime Laboratory</t>
  </si>
  <si>
    <t>Wyoming</t>
  </si>
  <si>
    <t>If State System, number of affiliated laboratories</t>
  </si>
  <si>
    <t>Street Drug Analysis: Factors Affecting the Detection and Identification of Emerging Substances</t>
  </si>
  <si>
    <t>The U.S. Government Accountability Office (GAO) published this information on the locations of federal and selected state and local drug analysis laboratory locations to accompany its report, GAO-26-107763.</t>
  </si>
  <si>
    <t>This file presents 1) the federal drug analysis laboratories and their locations, and 2) the number of state systems and local laboratories by state that participated in the Drug Enforcement Administration's (DEA) National Forensic Laboratory Information System in 2024</t>
  </si>
  <si>
    <t xml:space="preserve">Information on federal drug analysis laboratories and their locations was obtained through a combination of interviews with federal agencies and confirmatory research on the agencies' public websites. Information on the number of state and local laboratories that participated in DEA's National Forensic Laboratory Information System in 2024 was obtained directly from DEA. Additional information on the number of laboratories affiliated with state systems was compiled from the public websites of those state systems. </t>
  </si>
  <si>
    <t>The document is organized as follows: The "Federal Laboratories" tab provdides information on the agencies with components with drug analysis laboratories. It provides the name and location of the laboratory. The "State and Local Laboratories" tab provides information on the individual entities that participated in DEA's National Forensic Laboratory Information Sytem in 2024, organized by state. It also provides information on the number of laboratories affiliated with participating state system and the combined total number of participating individual state and local laboratories in that state.</t>
  </si>
  <si>
    <t>Federal Bureau of Investigation</t>
  </si>
  <si>
    <t>Medical Examiner Division of Arkansas State Crime Laboratory</t>
  </si>
  <si>
    <t>University of Massachusetts Medical School, Drugs of Abuse Laboratory</t>
  </si>
  <si>
    <t>Philadelphia Police Department Forensic Science Laboratory</t>
  </si>
  <si>
    <t>Austin Police Department Forensic Science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</si>
</sst>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1"/>
      <color theme="1"/>
      <name val="Aptos Narrow"/>
      <family val="2"/>
      <scheme val="minor"/>
    </font>
    <font>
      <sz val="11"/>
      <color theme="1"/>
      <name val="Arial"/>
      <family val="2"/>
    </font>
    <font>
      <b/>
      <sz val="11"/>
      <color theme="1"/>
      <name val="Arial"/>
      <family val="2"/>
    </font>
    <font>
      <b/>
      <sz val="11"/>
      <color rgb="FF000000"/>
      <name val="Calibri"/>
      <family val="2"/>
    </font>
    <font>
      <sz val="11"/>
      <color rgb="FF000000"/>
      <name val="Calibri"/>
      <family val="2"/>
    </font>
    <font>
      <sz val="11"/>
      <color rgb="FF000000"/>
      <name val="Aptos Narrow"/>
      <family val="2"/>
      <scheme val="minor"/>
    </font>
    <font>
      <strike/>
      <sz val="11"/>
      <color theme="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left" vertical="top"/>
    </xf>
    <xf numFmtId="0" fontId="0" fillId="0" borderId="1" xfId="0" applyBorder="1"/>
    <xf numFmtId="0" fontId="0" fillId="0" borderId="1" xfId="0" applyBorder="1" applyAlignment="1">
      <alignment wrapText="1"/>
    </xf>
    <xf numFmtId="0" fontId="2" fillId="0" borderId="0" xfId="0" applyFont="1"/>
    <xf numFmtId="0" fontId="3" fillId="0" borderId="2" xfId="0" applyFont="1" applyBorder="1"/>
    <xf numFmtId="0" fontId="4" fillId="0" borderId="2" xfId="0" applyFont="1" applyBorder="1" applyAlignment="1">
      <alignment wrapText="1"/>
    </xf>
    <xf numFmtId="0" fontId="0" fillId="0" borderId="2" xfId="0" applyBorder="1"/>
    <xf numFmtId="0" fontId="5" fillId="0" borderId="2" xfId="0" applyFont="1" applyBorder="1"/>
    <xf numFmtId="0" fontId="5" fillId="0" borderId="3" xfId="0" applyFont="1" applyBorder="1"/>
    <xf numFmtId="0" fontId="0" fillId="0" borderId="3" xfId="0" applyBorder="1"/>
    <xf numFmtId="0" fontId="5" fillId="0" borderId="0" xfId="0" applyFont="1"/>
    <xf numFmtId="0" fontId="6" fillId="0" borderId="0" xfId="0" applyFont="1"/>
    <xf numFmtId="0" fontId="7" fillId="0" borderId="0" xfId="0" applyFont="1"/>
    <xf numFmtId="0" fontId="6" fillId="0" borderId="2" xfId="0" applyFont="1" applyBorder="1"/>
    <xf numFmtId="0" fontId="6" fillId="0" borderId="3" xfId="0" applyFont="1" applyBorder="1"/>
    <xf numFmtId="0" fontId="1" fillId="0" borderId="2" xfId="0" applyFont="1" applyBorder="1"/>
    <xf numFmtId="0" fontId="1" fillId="0" borderId="2"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5160B-65E1-4B68-8A13-D50921523021}">
  <dimension ref="A1:B5"/>
  <sheetViews>
    <sheetView workbookViewId="0">
      <selection activeCell="B11" sqref="B11"/>
    </sheetView>
  </sheetViews>
  <sheetFormatPr defaultRowHeight="15" x14ac:dyDescent="0.25"/>
  <cols>
    <col min="1" max="1" width="14.7109375" bestFit="1" customWidth="1"/>
    <col min="2" max="2" width="112.140625" customWidth="1"/>
  </cols>
  <sheetData>
    <row r="1" spans="1:2" x14ac:dyDescent="0.25">
      <c r="A1" s="1" t="s">
        <v>0</v>
      </c>
      <c r="B1" s="2" t="s">
        <v>417</v>
      </c>
    </row>
    <row r="2" spans="1:2" ht="30" x14ac:dyDescent="0.25">
      <c r="A2" s="1" t="s">
        <v>1</v>
      </c>
      <c r="B2" s="3" t="s">
        <v>418</v>
      </c>
    </row>
    <row r="3" spans="1:2" ht="45" x14ac:dyDescent="0.25">
      <c r="A3" s="1" t="s">
        <v>2</v>
      </c>
      <c r="B3" s="3" t="s">
        <v>419</v>
      </c>
    </row>
    <row r="4" spans="1:2" ht="75" x14ac:dyDescent="0.25">
      <c r="A4" s="1" t="s">
        <v>3</v>
      </c>
      <c r="B4" s="3" t="s">
        <v>420</v>
      </c>
    </row>
    <row r="5" spans="1:2" ht="90" x14ac:dyDescent="0.25">
      <c r="A5" s="1" t="s">
        <v>4</v>
      </c>
      <c r="B5" s="3" t="s">
        <v>421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31AE1-88C2-448D-953F-739811542792}">
  <dimension ref="A1:E46"/>
  <sheetViews>
    <sheetView topLeftCell="A9" workbookViewId="0">
      <selection activeCell="B44" sqref="B44"/>
    </sheetView>
  </sheetViews>
  <sheetFormatPr defaultRowHeight="14.25" x14ac:dyDescent="0.2"/>
  <cols>
    <col min="1" max="1" width="41.7109375" style="4" bestFit="1" customWidth="1"/>
    <col min="2" max="2" width="53" style="4" bestFit="1" customWidth="1"/>
    <col min="3" max="3" width="92" style="4" bestFit="1" customWidth="1"/>
    <col min="4" max="4" width="29.85546875" style="4" bestFit="1" customWidth="1"/>
    <col min="5" max="5" width="15.7109375" style="4" bestFit="1" customWidth="1"/>
    <col min="6" max="16384" width="9.140625" style="4"/>
  </cols>
  <sheetData>
    <row r="1" spans="1:5" ht="15" x14ac:dyDescent="0.25">
      <c r="A1" s="5" t="s">
        <v>5</v>
      </c>
      <c r="B1" s="5" t="s">
        <v>115</v>
      </c>
      <c r="C1" s="5" t="s">
        <v>6</v>
      </c>
      <c r="D1" s="5" t="s">
        <v>7</v>
      </c>
      <c r="E1" s="5" t="s">
        <v>8</v>
      </c>
    </row>
    <row r="2" spans="1:5" x14ac:dyDescent="0.2">
      <c r="A2" s="4" t="s">
        <v>9</v>
      </c>
      <c r="B2" s="4" t="s">
        <v>10</v>
      </c>
      <c r="C2" s="4" t="s">
        <v>11</v>
      </c>
      <c r="D2" s="4" t="s">
        <v>12</v>
      </c>
      <c r="E2" s="4" t="s">
        <v>13</v>
      </c>
    </row>
    <row r="3" spans="1:5" x14ac:dyDescent="0.2">
      <c r="A3" s="4" t="s">
        <v>14</v>
      </c>
      <c r="B3" s="4" t="s">
        <v>117</v>
      </c>
      <c r="C3" s="4" t="s">
        <v>117</v>
      </c>
      <c r="D3" s="4" t="s">
        <v>15</v>
      </c>
      <c r="E3" s="4" t="s">
        <v>16</v>
      </c>
    </row>
    <row r="4" spans="1:5" x14ac:dyDescent="0.2">
      <c r="A4" s="4" t="s">
        <v>14</v>
      </c>
      <c r="B4" s="4" t="s">
        <v>116</v>
      </c>
      <c r="C4" s="4" t="s">
        <v>17</v>
      </c>
      <c r="D4" s="4" t="s">
        <v>18</v>
      </c>
      <c r="E4" s="4" t="s">
        <v>19</v>
      </c>
    </row>
    <row r="5" spans="1:5" x14ac:dyDescent="0.2">
      <c r="A5" s="4" t="s">
        <v>20</v>
      </c>
      <c r="B5" s="4" t="s">
        <v>21</v>
      </c>
      <c r="C5" s="4" t="s">
        <v>22</v>
      </c>
      <c r="D5" s="4" t="s">
        <v>23</v>
      </c>
      <c r="E5" s="4" t="s">
        <v>24</v>
      </c>
    </row>
    <row r="6" spans="1:5" x14ac:dyDescent="0.2">
      <c r="A6" s="4" t="s">
        <v>20</v>
      </c>
      <c r="B6" s="4" t="s">
        <v>21</v>
      </c>
      <c r="C6" s="4" t="s">
        <v>25</v>
      </c>
      <c r="D6" s="4" t="s">
        <v>26</v>
      </c>
      <c r="E6" s="4" t="s">
        <v>27</v>
      </c>
    </row>
    <row r="7" spans="1:5" x14ac:dyDescent="0.2">
      <c r="A7" s="4" t="s">
        <v>20</v>
      </c>
      <c r="B7" s="4" t="s">
        <v>21</v>
      </c>
      <c r="C7" s="4" t="s">
        <v>25</v>
      </c>
      <c r="D7" s="4" t="s">
        <v>28</v>
      </c>
      <c r="E7" s="4" t="s">
        <v>29</v>
      </c>
    </row>
    <row r="8" spans="1:5" x14ac:dyDescent="0.2">
      <c r="A8" s="4" t="s">
        <v>20</v>
      </c>
      <c r="B8" s="4" t="s">
        <v>21</v>
      </c>
      <c r="C8" s="4" t="s">
        <v>25</v>
      </c>
      <c r="D8" s="4" t="s">
        <v>30</v>
      </c>
      <c r="E8" s="4" t="s">
        <v>31</v>
      </c>
    </row>
    <row r="9" spans="1:5" x14ac:dyDescent="0.2">
      <c r="A9" s="4" t="s">
        <v>20</v>
      </c>
      <c r="B9" s="4" t="s">
        <v>21</v>
      </c>
      <c r="C9" s="4" t="s">
        <v>25</v>
      </c>
      <c r="D9" s="4" t="s">
        <v>32</v>
      </c>
      <c r="E9" s="4" t="s">
        <v>33</v>
      </c>
    </row>
    <row r="10" spans="1:5" x14ac:dyDescent="0.2">
      <c r="A10" s="4" t="s">
        <v>20</v>
      </c>
      <c r="B10" s="4" t="s">
        <v>21</v>
      </c>
      <c r="C10" s="4" t="s">
        <v>25</v>
      </c>
      <c r="D10" s="4" t="s">
        <v>34</v>
      </c>
    </row>
    <row r="11" spans="1:5" x14ac:dyDescent="0.2">
      <c r="A11" s="4" t="s">
        <v>20</v>
      </c>
      <c r="B11" s="4" t="s">
        <v>35</v>
      </c>
      <c r="C11" s="4" t="s">
        <v>35</v>
      </c>
      <c r="D11" s="4" t="s">
        <v>15</v>
      </c>
      <c r="E11" s="4" t="s">
        <v>36</v>
      </c>
    </row>
    <row r="12" spans="1:5" x14ac:dyDescent="0.2">
      <c r="A12" s="4" t="s">
        <v>37</v>
      </c>
      <c r="B12" s="4" t="s">
        <v>38</v>
      </c>
      <c r="C12" s="4" t="s">
        <v>39</v>
      </c>
      <c r="D12" s="4" t="s">
        <v>40</v>
      </c>
      <c r="E12" s="4" t="s">
        <v>41</v>
      </c>
    </row>
    <row r="13" spans="1:5" x14ac:dyDescent="0.2">
      <c r="A13" s="4" t="s">
        <v>37</v>
      </c>
      <c r="B13" s="4" t="s">
        <v>38</v>
      </c>
      <c r="C13" s="4" t="s">
        <v>42</v>
      </c>
      <c r="D13" s="4" t="s">
        <v>43</v>
      </c>
      <c r="E13" s="4" t="s">
        <v>44</v>
      </c>
    </row>
    <row r="14" spans="1:5" x14ac:dyDescent="0.2">
      <c r="A14" s="4" t="s">
        <v>37</v>
      </c>
      <c r="B14" s="4" t="s">
        <v>38</v>
      </c>
      <c r="C14" s="4" t="s">
        <v>45</v>
      </c>
      <c r="D14" s="4" t="s">
        <v>26</v>
      </c>
      <c r="E14" s="4" t="s">
        <v>27</v>
      </c>
    </row>
    <row r="15" spans="1:5" x14ac:dyDescent="0.2">
      <c r="A15" s="4" t="s">
        <v>37</v>
      </c>
      <c r="B15" s="4" t="s">
        <v>38</v>
      </c>
      <c r="C15" s="4" t="s">
        <v>46</v>
      </c>
      <c r="D15" s="4" t="s">
        <v>47</v>
      </c>
      <c r="E15" s="4" t="s">
        <v>48</v>
      </c>
    </row>
    <row r="16" spans="1:5" x14ac:dyDescent="0.2">
      <c r="A16" s="4" t="s">
        <v>37</v>
      </c>
      <c r="B16" s="4" t="s">
        <v>38</v>
      </c>
      <c r="C16" s="4" t="s">
        <v>49</v>
      </c>
      <c r="D16" s="4" t="s">
        <v>50</v>
      </c>
      <c r="E16" s="4" t="s">
        <v>51</v>
      </c>
    </row>
    <row r="17" spans="1:5" x14ac:dyDescent="0.2">
      <c r="A17" s="4" t="s">
        <v>37</v>
      </c>
      <c r="B17" s="4" t="s">
        <v>38</v>
      </c>
      <c r="C17" s="4" t="s">
        <v>52</v>
      </c>
      <c r="D17" s="4" t="s">
        <v>32</v>
      </c>
      <c r="E17" s="4" t="s">
        <v>53</v>
      </c>
    </row>
    <row r="18" spans="1:5" x14ac:dyDescent="0.2">
      <c r="A18" s="4" t="s">
        <v>37</v>
      </c>
      <c r="B18" s="4" t="s">
        <v>38</v>
      </c>
      <c r="C18" s="4" t="s">
        <v>54</v>
      </c>
      <c r="D18" s="4" t="s">
        <v>32</v>
      </c>
      <c r="E18" s="4" t="s">
        <v>55</v>
      </c>
    </row>
    <row r="19" spans="1:5" x14ac:dyDescent="0.2">
      <c r="A19" s="4" t="s">
        <v>37</v>
      </c>
      <c r="B19" s="4" t="s">
        <v>38</v>
      </c>
      <c r="C19" s="4" t="s">
        <v>56</v>
      </c>
      <c r="D19" s="4" t="s">
        <v>57</v>
      </c>
      <c r="E19" s="4" t="s">
        <v>58</v>
      </c>
    </row>
    <row r="20" spans="1:5" x14ac:dyDescent="0.2">
      <c r="A20" s="4" t="s">
        <v>37</v>
      </c>
      <c r="B20" s="4" t="s">
        <v>38</v>
      </c>
      <c r="C20" s="4" t="s">
        <v>59</v>
      </c>
      <c r="D20" s="4" t="s">
        <v>32</v>
      </c>
      <c r="E20" s="4" t="s">
        <v>60</v>
      </c>
    </row>
    <row r="21" spans="1:5" x14ac:dyDescent="0.2">
      <c r="A21" s="4" t="s">
        <v>37</v>
      </c>
      <c r="B21" s="4" t="s">
        <v>38</v>
      </c>
      <c r="C21" s="4" t="s">
        <v>61</v>
      </c>
      <c r="D21" s="4" t="s">
        <v>62</v>
      </c>
      <c r="E21" s="4" t="s">
        <v>63</v>
      </c>
    </row>
    <row r="22" spans="1:5" x14ac:dyDescent="0.2">
      <c r="A22" s="4" t="s">
        <v>37</v>
      </c>
      <c r="B22" s="4" t="s">
        <v>38</v>
      </c>
      <c r="C22" s="4" t="s">
        <v>64</v>
      </c>
      <c r="D22" s="4" t="s">
        <v>65</v>
      </c>
      <c r="E22" s="4" t="s">
        <v>66</v>
      </c>
    </row>
    <row r="23" spans="1:5" x14ac:dyDescent="0.2">
      <c r="A23" s="4" t="s">
        <v>37</v>
      </c>
      <c r="B23" s="4" t="s">
        <v>38</v>
      </c>
      <c r="C23" s="4" t="s">
        <v>67</v>
      </c>
      <c r="D23" s="4" t="s">
        <v>68</v>
      </c>
      <c r="E23" s="4" t="s">
        <v>69</v>
      </c>
    </row>
    <row r="24" spans="1:5" x14ac:dyDescent="0.2">
      <c r="A24" s="4" t="s">
        <v>37</v>
      </c>
      <c r="B24" s="4" t="s">
        <v>38</v>
      </c>
      <c r="C24" s="4" t="s">
        <v>118</v>
      </c>
      <c r="D24" s="4" t="s">
        <v>50</v>
      </c>
      <c r="E24" s="4" t="s">
        <v>70</v>
      </c>
    </row>
    <row r="25" spans="1:5" x14ac:dyDescent="0.2">
      <c r="A25" s="4" t="s">
        <v>37</v>
      </c>
      <c r="B25" s="4" t="s">
        <v>38</v>
      </c>
      <c r="C25" s="4" t="s">
        <v>71</v>
      </c>
      <c r="D25" s="4" t="s">
        <v>50</v>
      </c>
      <c r="E25" s="4" t="s">
        <v>72</v>
      </c>
    </row>
    <row r="26" spans="1:5" x14ac:dyDescent="0.2">
      <c r="A26" s="4" t="s">
        <v>37</v>
      </c>
      <c r="B26" s="4" t="s">
        <v>38</v>
      </c>
      <c r="C26" s="4" t="s">
        <v>73</v>
      </c>
      <c r="D26" s="4" t="s">
        <v>50</v>
      </c>
      <c r="E26" s="4" t="s">
        <v>74</v>
      </c>
    </row>
    <row r="27" spans="1:5" x14ac:dyDescent="0.2">
      <c r="A27" s="4" t="s">
        <v>37</v>
      </c>
      <c r="B27" s="4" t="s">
        <v>38</v>
      </c>
      <c r="C27" s="4" t="s">
        <v>75</v>
      </c>
      <c r="D27" s="4" t="s">
        <v>76</v>
      </c>
      <c r="E27" s="4" t="s">
        <v>77</v>
      </c>
    </row>
    <row r="28" spans="1:5" x14ac:dyDescent="0.2">
      <c r="A28" s="4" t="s">
        <v>37</v>
      </c>
      <c r="B28" s="4" t="s">
        <v>38</v>
      </c>
      <c r="C28" s="4" t="s">
        <v>78</v>
      </c>
      <c r="D28" s="4" t="s">
        <v>79</v>
      </c>
      <c r="E28" s="4" t="s">
        <v>80</v>
      </c>
    </row>
    <row r="29" spans="1:5" x14ac:dyDescent="0.2">
      <c r="A29" s="4" t="s">
        <v>37</v>
      </c>
      <c r="B29" s="4" t="s">
        <v>38</v>
      </c>
      <c r="C29" s="4" t="s">
        <v>81</v>
      </c>
      <c r="D29" s="4" t="s">
        <v>30</v>
      </c>
      <c r="E29" s="4" t="s">
        <v>82</v>
      </c>
    </row>
    <row r="30" spans="1:5" x14ac:dyDescent="0.2">
      <c r="A30" s="4" t="s">
        <v>37</v>
      </c>
      <c r="B30" s="4" t="s">
        <v>38</v>
      </c>
      <c r="C30" s="4" t="s">
        <v>83</v>
      </c>
      <c r="D30" s="4" t="s">
        <v>28</v>
      </c>
      <c r="E30" s="4" t="s">
        <v>29</v>
      </c>
    </row>
    <row r="31" spans="1:5" x14ac:dyDescent="0.2">
      <c r="A31" s="4" t="s">
        <v>37</v>
      </c>
      <c r="B31" s="4" t="s">
        <v>38</v>
      </c>
      <c r="C31" s="4" t="s">
        <v>84</v>
      </c>
      <c r="D31" s="4" t="s">
        <v>57</v>
      </c>
      <c r="E31" s="4" t="s">
        <v>85</v>
      </c>
    </row>
    <row r="32" spans="1:5" x14ac:dyDescent="0.2">
      <c r="A32" s="4" t="s">
        <v>86</v>
      </c>
      <c r="B32" s="4" t="s">
        <v>87</v>
      </c>
      <c r="C32" s="4" t="s">
        <v>88</v>
      </c>
      <c r="D32" s="4" t="s">
        <v>40</v>
      </c>
      <c r="E32" s="4" t="s">
        <v>89</v>
      </c>
    </row>
    <row r="33" spans="1:5" x14ac:dyDescent="0.2">
      <c r="A33" s="4" t="s">
        <v>86</v>
      </c>
      <c r="B33" s="4" t="s">
        <v>87</v>
      </c>
      <c r="C33" s="4" t="s">
        <v>90</v>
      </c>
      <c r="D33" s="4" t="s">
        <v>30</v>
      </c>
      <c r="E33" s="4" t="s">
        <v>82</v>
      </c>
    </row>
    <row r="34" spans="1:5" x14ac:dyDescent="0.2">
      <c r="A34" s="4" t="s">
        <v>86</v>
      </c>
      <c r="B34" s="4" t="s">
        <v>87</v>
      </c>
      <c r="C34" s="4" t="s">
        <v>91</v>
      </c>
      <c r="D34" s="4" t="s">
        <v>12</v>
      </c>
      <c r="E34" s="4" t="s">
        <v>92</v>
      </c>
    </row>
    <row r="35" spans="1:5" x14ac:dyDescent="0.2">
      <c r="A35" s="4" t="s">
        <v>86</v>
      </c>
      <c r="B35" s="4" t="s">
        <v>87</v>
      </c>
      <c r="C35" s="4" t="s">
        <v>93</v>
      </c>
      <c r="D35" s="4" t="s">
        <v>28</v>
      </c>
      <c r="E35" s="4" t="s">
        <v>29</v>
      </c>
    </row>
    <row r="36" spans="1:5" x14ac:dyDescent="0.2">
      <c r="A36" s="4" t="s">
        <v>86</v>
      </c>
      <c r="B36" s="4" t="s">
        <v>87</v>
      </c>
      <c r="C36" s="4" t="s">
        <v>94</v>
      </c>
      <c r="D36" s="4" t="s">
        <v>26</v>
      </c>
      <c r="E36" s="4" t="s">
        <v>27</v>
      </c>
    </row>
    <row r="37" spans="1:5" x14ac:dyDescent="0.2">
      <c r="A37" s="4" t="s">
        <v>86</v>
      </c>
      <c r="B37" s="4" t="s">
        <v>87</v>
      </c>
      <c r="C37" s="4" t="s">
        <v>95</v>
      </c>
      <c r="D37" s="4" t="s">
        <v>50</v>
      </c>
      <c r="E37" s="4" t="s">
        <v>96</v>
      </c>
    </row>
    <row r="38" spans="1:5" x14ac:dyDescent="0.2">
      <c r="A38" s="4" t="s">
        <v>86</v>
      </c>
      <c r="B38" s="4" t="s">
        <v>87</v>
      </c>
      <c r="C38" s="4" t="s">
        <v>97</v>
      </c>
      <c r="D38" s="4" t="s">
        <v>32</v>
      </c>
      <c r="E38" s="4" t="s">
        <v>98</v>
      </c>
    </row>
    <row r="39" spans="1:5" x14ac:dyDescent="0.2">
      <c r="A39" s="4" t="s">
        <v>86</v>
      </c>
      <c r="B39" s="4" t="s">
        <v>87</v>
      </c>
      <c r="C39" s="4" t="s">
        <v>99</v>
      </c>
      <c r="D39" s="4" t="s">
        <v>32</v>
      </c>
      <c r="E39" s="4" t="s">
        <v>100</v>
      </c>
    </row>
    <row r="40" spans="1:5" x14ac:dyDescent="0.2">
      <c r="A40" s="4" t="s">
        <v>86</v>
      </c>
      <c r="B40" s="4" t="s">
        <v>87</v>
      </c>
      <c r="C40" s="4" t="s">
        <v>101</v>
      </c>
      <c r="D40" s="4" t="s">
        <v>79</v>
      </c>
      <c r="E40" s="4" t="s">
        <v>102</v>
      </c>
    </row>
    <row r="41" spans="1:5" x14ac:dyDescent="0.2">
      <c r="A41" s="4" t="s">
        <v>86</v>
      </c>
      <c r="B41" s="4" t="s">
        <v>87</v>
      </c>
      <c r="C41" s="4" t="s">
        <v>103</v>
      </c>
      <c r="D41" s="4" t="s">
        <v>32</v>
      </c>
      <c r="E41" s="4" t="s">
        <v>55</v>
      </c>
    </row>
    <row r="42" spans="1:5" x14ac:dyDescent="0.2">
      <c r="A42" s="4" t="s">
        <v>86</v>
      </c>
      <c r="B42" s="4" t="s">
        <v>422</v>
      </c>
      <c r="C42" s="4" t="s">
        <v>104</v>
      </c>
      <c r="D42" s="4" t="s">
        <v>40</v>
      </c>
      <c r="E42" s="4" t="s">
        <v>105</v>
      </c>
    </row>
    <row r="43" spans="1:5" x14ac:dyDescent="0.2">
      <c r="A43" s="4" t="s">
        <v>86</v>
      </c>
      <c r="B43" s="4" t="s">
        <v>87</v>
      </c>
      <c r="C43" s="4" t="s">
        <v>109</v>
      </c>
      <c r="D43" s="4" t="s">
        <v>110</v>
      </c>
      <c r="E43" s="4" t="s">
        <v>111</v>
      </c>
    </row>
    <row r="44" spans="1:5" x14ac:dyDescent="0.2">
      <c r="A44" s="4" t="s">
        <v>86</v>
      </c>
      <c r="B44" s="4" t="s">
        <v>87</v>
      </c>
      <c r="C44" s="4" t="s">
        <v>112</v>
      </c>
      <c r="D44" s="4" t="s">
        <v>68</v>
      </c>
      <c r="E44" s="4" t="s">
        <v>113</v>
      </c>
    </row>
    <row r="45" spans="1:5" x14ac:dyDescent="0.2">
      <c r="A45" s="4" t="s">
        <v>86</v>
      </c>
      <c r="B45" s="4" t="s">
        <v>87</v>
      </c>
      <c r="C45" s="4" t="s">
        <v>114</v>
      </c>
      <c r="D45" s="4" t="s">
        <v>15</v>
      </c>
      <c r="E45" s="4" t="s">
        <v>36</v>
      </c>
    </row>
    <row r="46" spans="1:5" x14ac:dyDescent="0.2">
      <c r="A46" s="4" t="s">
        <v>106</v>
      </c>
      <c r="B46" s="4" t="s">
        <v>107</v>
      </c>
      <c r="C46" s="4" t="s">
        <v>108</v>
      </c>
      <c r="D46" s="4" t="s">
        <v>40</v>
      </c>
      <c r="E46" s="4" t="s">
        <v>89</v>
      </c>
    </row>
  </sheetData>
  <sortState xmlns:xlrd2="http://schemas.microsoft.com/office/spreadsheetml/2017/richdata2" ref="A2:E46">
    <sortCondition ref="A2:A4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0182D-6268-4FF6-8402-C5385884A63D}">
  <dimension ref="A1:G168"/>
  <sheetViews>
    <sheetView tabSelected="1" topLeftCell="A106" workbookViewId="0">
      <selection activeCell="C122" sqref="C122"/>
    </sheetView>
  </sheetViews>
  <sheetFormatPr defaultRowHeight="15" x14ac:dyDescent="0.25"/>
  <cols>
    <col min="1" max="1" width="14.42578125" bestFit="1" customWidth="1"/>
    <col min="2" max="2" width="29.85546875" customWidth="1"/>
    <col min="3" max="3" width="63.42578125" customWidth="1"/>
    <col min="4" max="4" width="11.28515625" bestFit="1" customWidth="1"/>
    <col min="5" max="5" width="26.140625" customWidth="1"/>
    <col min="6" max="6" width="25" bestFit="1" customWidth="1"/>
    <col min="7" max="7" width="19.42578125" bestFit="1" customWidth="1"/>
    <col min="8" max="16384" width="9.140625" style="4"/>
  </cols>
  <sheetData>
    <row r="1" spans="1:7" ht="30" x14ac:dyDescent="0.25">
      <c r="A1" s="16" t="s">
        <v>121</v>
      </c>
      <c r="B1" s="6" t="s">
        <v>119</v>
      </c>
      <c r="C1" s="6" t="s">
        <v>120</v>
      </c>
      <c r="D1" s="16" t="s">
        <v>122</v>
      </c>
      <c r="E1" s="17" t="s">
        <v>416</v>
      </c>
      <c r="F1" s="16" t="s">
        <v>123</v>
      </c>
      <c r="G1" s="16" t="s">
        <v>124</v>
      </c>
    </row>
    <row r="2" spans="1:7" x14ac:dyDescent="0.25">
      <c r="A2" s="7" t="s">
        <v>127</v>
      </c>
      <c r="B2" s="8" t="s">
        <v>125</v>
      </c>
      <c r="C2" s="8" t="s">
        <v>126</v>
      </c>
      <c r="D2" s="7" t="s">
        <v>121</v>
      </c>
      <c r="E2" s="7">
        <v>1</v>
      </c>
      <c r="F2" s="7">
        <f>COUNTIF(D2,"Local")</f>
        <v>0</v>
      </c>
      <c r="G2" s="7">
        <f>E2+F2</f>
        <v>1</v>
      </c>
    </row>
    <row r="3" spans="1:7" x14ac:dyDescent="0.25">
      <c r="A3" s="10" t="s">
        <v>130</v>
      </c>
      <c r="B3" s="9" t="s">
        <v>128</v>
      </c>
      <c r="C3" s="9" t="s">
        <v>129</v>
      </c>
      <c r="D3" s="10" t="s">
        <v>121</v>
      </c>
      <c r="E3" s="10">
        <v>8</v>
      </c>
      <c r="F3" s="7">
        <f>COUNTIF(D3,"Local")</f>
        <v>0</v>
      </c>
      <c r="G3" s="7">
        <f>E3+F3</f>
        <v>8</v>
      </c>
    </row>
    <row r="4" spans="1:7" x14ac:dyDescent="0.25">
      <c r="A4" s="10" t="s">
        <v>132</v>
      </c>
      <c r="B4" s="9" t="s">
        <v>131</v>
      </c>
      <c r="C4" s="9" t="s">
        <v>423</v>
      </c>
      <c r="D4" s="10" t="s">
        <v>121</v>
      </c>
      <c r="E4" s="10">
        <v>3</v>
      </c>
      <c r="F4" s="7">
        <f>COUNTIF(D4,"Local")</f>
        <v>0</v>
      </c>
      <c r="G4" s="7">
        <f>E4+F4</f>
        <v>3</v>
      </c>
    </row>
    <row r="5" spans="1:7" x14ac:dyDescent="0.25">
      <c r="A5" t="s">
        <v>68</v>
      </c>
      <c r="B5" s="11" t="s">
        <v>133</v>
      </c>
      <c r="C5" s="11" t="s">
        <v>134</v>
      </c>
      <c r="D5" t="s">
        <v>121</v>
      </c>
      <c r="E5">
        <v>4</v>
      </c>
    </row>
    <row r="6" spans="1:7" x14ac:dyDescent="0.25">
      <c r="A6" t="s">
        <v>68</v>
      </c>
      <c r="B6" s="11" t="s">
        <v>135</v>
      </c>
      <c r="C6" s="11" t="s">
        <v>136</v>
      </c>
      <c r="D6" t="s">
        <v>137</v>
      </c>
    </row>
    <row r="7" spans="1:7" x14ac:dyDescent="0.25">
      <c r="A7" t="s">
        <v>68</v>
      </c>
      <c r="B7" s="11" t="s">
        <v>138</v>
      </c>
      <c r="C7" s="11" t="s">
        <v>139</v>
      </c>
      <c r="D7" t="s">
        <v>137</v>
      </c>
    </row>
    <row r="8" spans="1:7" x14ac:dyDescent="0.25">
      <c r="A8" s="7" t="s">
        <v>68</v>
      </c>
      <c r="B8" s="8" t="s">
        <v>140</v>
      </c>
      <c r="C8" s="8" t="s">
        <v>141</v>
      </c>
      <c r="D8" s="7" t="s">
        <v>137</v>
      </c>
      <c r="E8" s="7"/>
      <c r="F8" s="7">
        <f>COUNTIF(D5:D8,"Local")</f>
        <v>3</v>
      </c>
      <c r="G8" s="7">
        <f>E5+F8</f>
        <v>7</v>
      </c>
    </row>
    <row r="9" spans="1:7" x14ac:dyDescent="0.25">
      <c r="A9" t="s">
        <v>32</v>
      </c>
      <c r="B9" s="11" t="s">
        <v>142</v>
      </c>
      <c r="C9" s="11" t="s">
        <v>143</v>
      </c>
      <c r="D9" t="s">
        <v>137</v>
      </c>
    </row>
    <row r="10" spans="1:7" x14ac:dyDescent="0.25">
      <c r="A10" t="s">
        <v>32</v>
      </c>
      <c r="B10" s="11" t="s">
        <v>144</v>
      </c>
      <c r="C10" s="11" t="s">
        <v>145</v>
      </c>
      <c r="D10" t="s">
        <v>137</v>
      </c>
    </row>
    <row r="11" spans="1:7" x14ac:dyDescent="0.25">
      <c r="A11" t="s">
        <v>32</v>
      </c>
      <c r="B11" s="11" t="s">
        <v>146</v>
      </c>
      <c r="C11" s="11" t="s">
        <v>147</v>
      </c>
      <c r="D11" t="s">
        <v>121</v>
      </c>
      <c r="E11">
        <v>10</v>
      </c>
    </row>
    <row r="12" spans="1:7" x14ac:dyDescent="0.25">
      <c r="A12" t="s">
        <v>32</v>
      </c>
      <c r="B12" s="11" t="s">
        <v>148</v>
      </c>
      <c r="C12" s="11" t="s">
        <v>149</v>
      </c>
      <c r="D12" t="s">
        <v>137</v>
      </c>
    </row>
    <row r="13" spans="1:7" x14ac:dyDescent="0.25">
      <c r="A13" t="s">
        <v>32</v>
      </c>
      <c r="B13" s="11" t="s">
        <v>150</v>
      </c>
      <c r="C13" s="11" t="s">
        <v>151</v>
      </c>
      <c r="D13" t="s">
        <v>137</v>
      </c>
    </row>
    <row r="14" spans="1:7" x14ac:dyDescent="0.25">
      <c r="A14" t="s">
        <v>32</v>
      </c>
      <c r="B14" s="11" t="s">
        <v>152</v>
      </c>
      <c r="C14" s="11" t="s">
        <v>153</v>
      </c>
      <c r="D14" t="s">
        <v>137</v>
      </c>
    </row>
    <row r="15" spans="1:7" x14ac:dyDescent="0.25">
      <c r="A15" t="s">
        <v>32</v>
      </c>
      <c r="B15" s="11" t="s">
        <v>154</v>
      </c>
      <c r="C15" s="11" t="s">
        <v>155</v>
      </c>
      <c r="D15" t="s">
        <v>137</v>
      </c>
    </row>
    <row r="16" spans="1:7" x14ac:dyDescent="0.25">
      <c r="A16" t="s">
        <v>32</v>
      </c>
      <c r="B16" s="11" t="s">
        <v>156</v>
      </c>
      <c r="C16" s="11" t="s">
        <v>157</v>
      </c>
      <c r="D16" t="s">
        <v>137</v>
      </c>
    </row>
    <row r="17" spans="1:7" x14ac:dyDescent="0.25">
      <c r="A17" t="s">
        <v>32</v>
      </c>
      <c r="B17" s="11" t="s">
        <v>158</v>
      </c>
      <c r="C17" s="11" t="s">
        <v>159</v>
      </c>
      <c r="D17" t="s">
        <v>137</v>
      </c>
    </row>
    <row r="18" spans="1:7" x14ac:dyDescent="0.25">
      <c r="A18" t="s">
        <v>32</v>
      </c>
      <c r="B18" s="11" t="s">
        <v>160</v>
      </c>
      <c r="C18" s="12" t="s">
        <v>161</v>
      </c>
      <c r="D18" t="s">
        <v>137</v>
      </c>
    </row>
    <row r="19" spans="1:7" x14ac:dyDescent="0.25">
      <c r="A19" t="s">
        <v>32</v>
      </c>
      <c r="B19" s="11" t="s">
        <v>162</v>
      </c>
      <c r="C19" s="11" t="s">
        <v>163</v>
      </c>
      <c r="D19" t="s">
        <v>137</v>
      </c>
    </row>
    <row r="20" spans="1:7" x14ac:dyDescent="0.25">
      <c r="A20" t="s">
        <v>32</v>
      </c>
      <c r="B20" s="11" t="s">
        <v>164</v>
      </c>
      <c r="C20" s="11" t="s">
        <v>165</v>
      </c>
      <c r="D20" t="s">
        <v>137</v>
      </c>
    </row>
    <row r="21" spans="1:7" x14ac:dyDescent="0.25">
      <c r="A21" t="s">
        <v>32</v>
      </c>
      <c r="B21" s="11" t="s">
        <v>166</v>
      </c>
      <c r="C21" s="11" t="s">
        <v>167</v>
      </c>
      <c r="D21" t="s">
        <v>137</v>
      </c>
    </row>
    <row r="22" spans="1:7" x14ac:dyDescent="0.25">
      <c r="A22" t="s">
        <v>32</v>
      </c>
      <c r="B22" s="11" t="s">
        <v>168</v>
      </c>
      <c r="C22" s="11" t="s">
        <v>169</v>
      </c>
      <c r="D22" t="s">
        <v>137</v>
      </c>
    </row>
    <row r="23" spans="1:7" x14ac:dyDescent="0.25">
      <c r="A23" t="s">
        <v>32</v>
      </c>
      <c r="B23" s="11" t="s">
        <v>170</v>
      </c>
      <c r="C23" s="11" t="s">
        <v>171</v>
      </c>
      <c r="D23" t="s">
        <v>137</v>
      </c>
      <c r="E23" s="13"/>
      <c r="F23" s="13"/>
      <c r="G23" s="13"/>
    </row>
    <row r="24" spans="1:7" x14ac:dyDescent="0.25">
      <c r="A24" t="s">
        <v>32</v>
      </c>
      <c r="B24" s="11" t="s">
        <v>172</v>
      </c>
      <c r="C24" s="11" t="s">
        <v>173</v>
      </c>
      <c r="D24" t="s">
        <v>137</v>
      </c>
    </row>
    <row r="25" spans="1:7" x14ac:dyDescent="0.25">
      <c r="A25" t="s">
        <v>32</v>
      </c>
      <c r="B25" s="11" t="s">
        <v>174</v>
      </c>
      <c r="C25" s="11" t="s">
        <v>175</v>
      </c>
      <c r="D25" t="s">
        <v>137</v>
      </c>
    </row>
    <row r="26" spans="1:7" x14ac:dyDescent="0.25">
      <c r="A26" s="7" t="s">
        <v>32</v>
      </c>
      <c r="B26" s="8" t="s">
        <v>176</v>
      </c>
      <c r="C26" s="14" t="s">
        <v>177</v>
      </c>
      <c r="D26" s="7" t="s">
        <v>137</v>
      </c>
      <c r="E26" s="7"/>
      <c r="F26" s="7">
        <f>COUNTIF(D9:D26,"Local")</f>
        <v>17</v>
      </c>
      <c r="G26" s="7">
        <f>E11+F26</f>
        <v>27</v>
      </c>
    </row>
    <row r="27" spans="1:7" x14ac:dyDescent="0.25">
      <c r="A27" t="s">
        <v>180</v>
      </c>
      <c r="B27" s="11" t="s">
        <v>178</v>
      </c>
      <c r="C27" s="11" t="s">
        <v>179</v>
      </c>
      <c r="D27" t="s">
        <v>137</v>
      </c>
    </row>
    <row r="28" spans="1:7" x14ac:dyDescent="0.25">
      <c r="A28" t="s">
        <v>180</v>
      </c>
      <c r="B28" s="11" t="s">
        <v>181</v>
      </c>
      <c r="C28" s="11" t="s">
        <v>182</v>
      </c>
      <c r="D28" t="s">
        <v>137</v>
      </c>
    </row>
    <row r="29" spans="1:7" x14ac:dyDescent="0.25">
      <c r="A29" s="7" t="s">
        <v>180</v>
      </c>
      <c r="B29" s="8" t="s">
        <v>183</v>
      </c>
      <c r="C29" s="8" t="s">
        <v>184</v>
      </c>
      <c r="D29" s="7" t="s">
        <v>137</v>
      </c>
      <c r="E29" s="7"/>
      <c r="F29" s="7">
        <f>COUNTIF(D27:D29,"Local")</f>
        <v>3</v>
      </c>
      <c r="G29" s="7">
        <f>F29</f>
        <v>3</v>
      </c>
    </row>
    <row r="30" spans="1:7" x14ac:dyDescent="0.25">
      <c r="A30" s="10" t="s">
        <v>187</v>
      </c>
      <c r="B30" s="9" t="s">
        <v>185</v>
      </c>
      <c r="C30" s="9" t="s">
        <v>186</v>
      </c>
      <c r="D30" s="10" t="s">
        <v>121</v>
      </c>
      <c r="E30" s="10">
        <v>1</v>
      </c>
      <c r="F30" s="10">
        <f>COUNTIF(D30,"Local")</f>
        <v>0</v>
      </c>
      <c r="G30" s="10">
        <v>1</v>
      </c>
    </row>
    <row r="31" spans="1:7" x14ac:dyDescent="0.25">
      <c r="A31" t="s">
        <v>28</v>
      </c>
      <c r="B31" s="11" t="s">
        <v>188</v>
      </c>
      <c r="C31" s="11" t="s">
        <v>189</v>
      </c>
      <c r="D31" t="s">
        <v>137</v>
      </c>
    </row>
    <row r="32" spans="1:7" x14ac:dyDescent="0.25">
      <c r="A32" t="s">
        <v>28</v>
      </c>
      <c r="B32" s="11" t="s">
        <v>190</v>
      </c>
      <c r="C32" s="12" t="s">
        <v>191</v>
      </c>
      <c r="D32" t="s">
        <v>121</v>
      </c>
      <c r="E32">
        <v>6</v>
      </c>
    </row>
    <row r="33" spans="1:7" x14ac:dyDescent="0.25">
      <c r="A33" t="s">
        <v>28</v>
      </c>
      <c r="B33" s="11" t="s">
        <v>192</v>
      </c>
      <c r="C33" s="11" t="s">
        <v>193</v>
      </c>
      <c r="D33" t="s">
        <v>137</v>
      </c>
    </row>
    <row r="34" spans="1:7" x14ac:dyDescent="0.25">
      <c r="A34" t="s">
        <v>28</v>
      </c>
      <c r="B34" s="11" t="s">
        <v>194</v>
      </c>
      <c r="C34" s="11" t="s">
        <v>195</v>
      </c>
      <c r="D34" t="s">
        <v>137</v>
      </c>
    </row>
    <row r="35" spans="1:7" x14ac:dyDescent="0.25">
      <c r="A35" t="s">
        <v>28</v>
      </c>
      <c r="B35" s="11" t="s">
        <v>196</v>
      </c>
      <c r="C35" s="11" t="s">
        <v>197</v>
      </c>
      <c r="D35" t="s">
        <v>137</v>
      </c>
    </row>
    <row r="36" spans="1:7" x14ac:dyDescent="0.25">
      <c r="A36" t="s">
        <v>28</v>
      </c>
      <c r="B36" s="11" t="s">
        <v>198</v>
      </c>
      <c r="C36" s="11" t="s">
        <v>199</v>
      </c>
      <c r="D36" t="s">
        <v>137</v>
      </c>
    </row>
    <row r="37" spans="1:7" x14ac:dyDescent="0.25">
      <c r="A37" t="s">
        <v>28</v>
      </c>
      <c r="B37" s="11" t="s">
        <v>200</v>
      </c>
      <c r="C37" s="11" t="s">
        <v>201</v>
      </c>
      <c r="D37" t="s">
        <v>137</v>
      </c>
    </row>
    <row r="38" spans="1:7" x14ac:dyDescent="0.25">
      <c r="A38" s="7" t="s">
        <v>28</v>
      </c>
      <c r="B38" s="8" t="s">
        <v>202</v>
      </c>
      <c r="C38" s="8" t="s">
        <v>203</v>
      </c>
      <c r="D38" s="7" t="s">
        <v>137</v>
      </c>
      <c r="E38" s="7"/>
      <c r="F38" s="7">
        <f>COUNTIF(D31:D38,"Local")</f>
        <v>7</v>
      </c>
      <c r="G38" s="7">
        <f>E32+F38</f>
        <v>13</v>
      </c>
    </row>
    <row r="39" spans="1:7" x14ac:dyDescent="0.25">
      <c r="A39" s="10" t="s">
        <v>15</v>
      </c>
      <c r="B39" s="9" t="s">
        <v>204</v>
      </c>
      <c r="C39" s="9" t="s">
        <v>205</v>
      </c>
      <c r="D39" s="10" t="s">
        <v>121</v>
      </c>
      <c r="E39" s="10">
        <v>7</v>
      </c>
      <c r="F39" s="10">
        <f>COUNTIF(D39,"Local")</f>
        <v>0</v>
      </c>
      <c r="G39" s="10">
        <v>7</v>
      </c>
    </row>
    <row r="40" spans="1:7" x14ac:dyDescent="0.25">
      <c r="A40" s="10" t="s">
        <v>65</v>
      </c>
      <c r="B40" s="9" t="s">
        <v>206</v>
      </c>
      <c r="C40" s="9" t="s">
        <v>207</v>
      </c>
      <c r="D40" s="10" t="s">
        <v>137</v>
      </c>
      <c r="E40" s="10"/>
      <c r="F40" s="10">
        <f>COUNTIF(D40,"Local")</f>
        <v>1</v>
      </c>
      <c r="G40" s="10">
        <v>1</v>
      </c>
    </row>
    <row r="41" spans="1:7" x14ac:dyDescent="0.25">
      <c r="A41" s="10" t="s">
        <v>210</v>
      </c>
      <c r="B41" s="9" t="s">
        <v>208</v>
      </c>
      <c r="C41" s="9" t="s">
        <v>209</v>
      </c>
      <c r="D41" s="10" t="s">
        <v>121</v>
      </c>
      <c r="E41" s="10">
        <v>1</v>
      </c>
      <c r="F41" s="10">
        <f>COUNTIF(D41,"Local")</f>
        <v>0</v>
      </c>
      <c r="G41" s="10">
        <f>E41</f>
        <v>1</v>
      </c>
    </row>
    <row r="42" spans="1:7" x14ac:dyDescent="0.25">
      <c r="A42" t="s">
        <v>213</v>
      </c>
      <c r="B42" s="11" t="s">
        <v>211</v>
      </c>
      <c r="C42" s="11" t="s">
        <v>212</v>
      </c>
      <c r="D42" t="s">
        <v>137</v>
      </c>
    </row>
    <row r="43" spans="1:7" x14ac:dyDescent="0.25">
      <c r="A43" s="7" t="s">
        <v>213</v>
      </c>
      <c r="B43" s="8" t="s">
        <v>214</v>
      </c>
      <c r="C43" s="8" t="s">
        <v>215</v>
      </c>
      <c r="D43" s="7" t="s">
        <v>121</v>
      </c>
      <c r="E43" s="7">
        <v>3</v>
      </c>
      <c r="F43" s="7">
        <f>COUNTIF(D42:D43,"Local")</f>
        <v>1</v>
      </c>
      <c r="G43" s="7">
        <f>E43+F43</f>
        <v>4</v>
      </c>
    </row>
    <row r="44" spans="1:7" x14ac:dyDescent="0.25">
      <c r="A44" t="s">
        <v>26</v>
      </c>
      <c r="B44" s="11" t="s">
        <v>216</v>
      </c>
      <c r="C44" s="11" t="s">
        <v>217</v>
      </c>
      <c r="D44" t="s">
        <v>137</v>
      </c>
    </row>
    <row r="45" spans="1:7" x14ac:dyDescent="0.25">
      <c r="A45" t="s">
        <v>26</v>
      </c>
      <c r="B45" s="11" t="s">
        <v>218</v>
      </c>
      <c r="C45" s="11" t="s">
        <v>219</v>
      </c>
      <c r="D45" t="s">
        <v>121</v>
      </c>
      <c r="E45">
        <v>8</v>
      </c>
    </row>
    <row r="46" spans="1:7" x14ac:dyDescent="0.25">
      <c r="A46" s="7" t="s">
        <v>26</v>
      </c>
      <c r="B46" s="8" t="s">
        <v>220</v>
      </c>
      <c r="C46" s="8" t="s">
        <v>221</v>
      </c>
      <c r="D46" s="7" t="s">
        <v>137</v>
      </c>
      <c r="E46" s="7"/>
      <c r="F46" s="7">
        <f>COUNTIF(D44:D46, "Local")</f>
        <v>2</v>
      </c>
      <c r="G46" s="7">
        <f>E45+F46</f>
        <v>10</v>
      </c>
    </row>
    <row r="47" spans="1:7" x14ac:dyDescent="0.25">
      <c r="A47" t="s">
        <v>224</v>
      </c>
      <c r="B47" s="11" t="s">
        <v>222</v>
      </c>
      <c r="C47" s="11" t="s">
        <v>223</v>
      </c>
      <c r="D47" t="s">
        <v>137</v>
      </c>
    </row>
    <row r="48" spans="1:7" x14ac:dyDescent="0.25">
      <c r="A48" s="7" t="s">
        <v>224</v>
      </c>
      <c r="B48" s="8" t="s">
        <v>225</v>
      </c>
      <c r="C48" s="8" t="s">
        <v>226</v>
      </c>
      <c r="D48" s="7" t="s">
        <v>121</v>
      </c>
      <c r="E48" s="7">
        <v>4</v>
      </c>
      <c r="F48" s="7">
        <f>COUNTIF(D47:D48,"local")</f>
        <v>1</v>
      </c>
      <c r="G48" s="7">
        <f>E48+F48</f>
        <v>5</v>
      </c>
    </row>
    <row r="49" spans="1:7" x14ac:dyDescent="0.25">
      <c r="A49" t="s">
        <v>229</v>
      </c>
      <c r="B49" s="11" t="s">
        <v>227</v>
      </c>
      <c r="C49" s="12" t="s">
        <v>228</v>
      </c>
      <c r="D49" t="s">
        <v>137</v>
      </c>
    </row>
    <row r="50" spans="1:7" x14ac:dyDescent="0.25">
      <c r="A50" t="s">
        <v>229</v>
      </c>
      <c r="B50" s="11" t="s">
        <v>230</v>
      </c>
      <c r="C50" s="11" t="s">
        <v>231</v>
      </c>
      <c r="D50" t="s">
        <v>121</v>
      </c>
      <c r="E50">
        <v>4</v>
      </c>
    </row>
    <row r="51" spans="1:7" x14ac:dyDescent="0.25">
      <c r="A51" s="7" t="s">
        <v>229</v>
      </c>
      <c r="B51" s="8" t="s">
        <v>232</v>
      </c>
      <c r="C51" s="8" t="s">
        <v>233</v>
      </c>
      <c r="D51" s="7" t="s">
        <v>137</v>
      </c>
      <c r="E51" s="7"/>
      <c r="F51" s="7">
        <f>COUNTIF(D49:D51,"Local")</f>
        <v>2</v>
      </c>
      <c r="G51" s="7">
        <f>E50+F51</f>
        <v>6</v>
      </c>
    </row>
    <row r="52" spans="1:7" x14ac:dyDescent="0.25">
      <c r="A52" s="10" t="s">
        <v>236</v>
      </c>
      <c r="B52" s="9" t="s">
        <v>234</v>
      </c>
      <c r="C52" s="15" t="s">
        <v>235</v>
      </c>
      <c r="D52" s="10" t="s">
        <v>121</v>
      </c>
      <c r="E52" s="10">
        <v>6</v>
      </c>
      <c r="F52" s="10">
        <f>COUNTIF(D52,"local")</f>
        <v>0</v>
      </c>
      <c r="G52" s="10">
        <f>E52+F52</f>
        <v>6</v>
      </c>
    </row>
    <row r="53" spans="1:7" x14ac:dyDescent="0.25">
      <c r="A53" t="s">
        <v>76</v>
      </c>
      <c r="B53" s="11" t="s">
        <v>237</v>
      </c>
      <c r="C53" s="11" t="s">
        <v>238</v>
      </c>
      <c r="D53" t="s">
        <v>137</v>
      </c>
    </row>
    <row r="54" spans="1:7" x14ac:dyDescent="0.25">
      <c r="A54" t="s">
        <v>76</v>
      </c>
      <c r="B54" s="11" t="s">
        <v>239</v>
      </c>
      <c r="C54" s="11" t="s">
        <v>240</v>
      </c>
      <c r="D54" t="s">
        <v>137</v>
      </c>
    </row>
    <row r="55" spans="1:7" x14ac:dyDescent="0.25">
      <c r="A55" t="s">
        <v>76</v>
      </c>
      <c r="B55" s="11" t="s">
        <v>241</v>
      </c>
      <c r="C55" s="12" t="s">
        <v>242</v>
      </c>
      <c r="D55" t="s">
        <v>121</v>
      </c>
      <c r="E55">
        <v>1</v>
      </c>
    </row>
    <row r="56" spans="1:7" x14ac:dyDescent="0.25">
      <c r="A56" t="s">
        <v>76</v>
      </c>
      <c r="B56" s="11" t="s">
        <v>243</v>
      </c>
      <c r="C56" s="11" t="s">
        <v>244</v>
      </c>
      <c r="D56" t="s">
        <v>137</v>
      </c>
    </row>
    <row r="57" spans="1:7" x14ac:dyDescent="0.25">
      <c r="A57" t="s">
        <v>76</v>
      </c>
      <c r="B57" s="11" t="s">
        <v>245</v>
      </c>
      <c r="C57" s="11" t="s">
        <v>246</v>
      </c>
      <c r="D57" t="s">
        <v>137</v>
      </c>
    </row>
    <row r="58" spans="1:7" x14ac:dyDescent="0.25">
      <c r="A58" s="7" t="s">
        <v>76</v>
      </c>
      <c r="B58" s="8" t="s">
        <v>247</v>
      </c>
      <c r="C58" s="8" t="s">
        <v>248</v>
      </c>
      <c r="D58" s="7" t="s">
        <v>137</v>
      </c>
      <c r="E58" s="7"/>
      <c r="F58" s="7">
        <f>COUNTIF(D53:D58,"Local")</f>
        <v>5</v>
      </c>
      <c r="G58" s="7">
        <f>E55+F58</f>
        <v>6</v>
      </c>
    </row>
    <row r="59" spans="1:7" x14ac:dyDescent="0.25">
      <c r="A59" t="s">
        <v>251</v>
      </c>
      <c r="B59" s="11" t="s">
        <v>249</v>
      </c>
      <c r="C59" s="11" t="s">
        <v>250</v>
      </c>
      <c r="D59" t="s">
        <v>121</v>
      </c>
      <c r="E59">
        <v>8</v>
      </c>
    </row>
    <row r="60" spans="1:7" x14ac:dyDescent="0.25">
      <c r="A60" s="7" t="s">
        <v>251</v>
      </c>
      <c r="B60" s="8" t="s">
        <v>252</v>
      </c>
      <c r="C60" s="8" t="s">
        <v>424</v>
      </c>
      <c r="D60" s="7" t="s">
        <v>137</v>
      </c>
      <c r="E60" s="7"/>
      <c r="F60" s="7">
        <f>COUNTIF(D59:D60,"local")</f>
        <v>1</v>
      </c>
      <c r="G60" s="7">
        <f>E59+F60</f>
        <v>9</v>
      </c>
    </row>
    <row r="61" spans="1:7" x14ac:dyDescent="0.25">
      <c r="A61" t="s">
        <v>12</v>
      </c>
      <c r="B61" s="11" t="s">
        <v>253</v>
      </c>
      <c r="C61" s="11" t="s">
        <v>254</v>
      </c>
      <c r="D61" t="s">
        <v>137</v>
      </c>
    </row>
    <row r="62" spans="1:7" x14ac:dyDescent="0.25">
      <c r="A62" t="s">
        <v>12</v>
      </c>
      <c r="B62" s="11" t="s">
        <v>255</v>
      </c>
      <c r="C62" s="11" t="s">
        <v>256</v>
      </c>
      <c r="D62" t="s">
        <v>137</v>
      </c>
    </row>
    <row r="63" spans="1:7" x14ac:dyDescent="0.25">
      <c r="A63" s="7" t="s">
        <v>12</v>
      </c>
      <c r="B63" s="8" t="s">
        <v>257</v>
      </c>
      <c r="C63" s="8" t="s">
        <v>258</v>
      </c>
      <c r="D63" s="7" t="s">
        <v>121</v>
      </c>
      <c r="E63" s="7">
        <v>3</v>
      </c>
      <c r="F63" s="7">
        <f>COUNTIF(D61:D63,"local")</f>
        <v>2</v>
      </c>
      <c r="G63" s="7">
        <f>E63+F63</f>
        <v>5</v>
      </c>
    </row>
    <row r="64" spans="1:7" x14ac:dyDescent="0.25">
      <c r="A64" s="10" t="s">
        <v>261</v>
      </c>
      <c r="B64" s="9" t="s">
        <v>259</v>
      </c>
      <c r="C64" s="9" t="s">
        <v>260</v>
      </c>
      <c r="D64" s="10" t="s">
        <v>121</v>
      </c>
      <c r="E64" s="10">
        <v>1</v>
      </c>
      <c r="F64" s="10">
        <f>COUNTIF(D64,"local")</f>
        <v>0</v>
      </c>
      <c r="G64" s="10">
        <f>E64+F64</f>
        <v>1</v>
      </c>
    </row>
    <row r="65" spans="1:7" x14ac:dyDescent="0.25">
      <c r="A65" s="10" t="s">
        <v>264</v>
      </c>
      <c r="B65" s="9" t="s">
        <v>262</v>
      </c>
      <c r="C65" s="15" t="s">
        <v>263</v>
      </c>
      <c r="D65" s="10" t="s">
        <v>137</v>
      </c>
      <c r="E65" s="10"/>
      <c r="F65" s="10">
        <f>COUNTIF(D65,"Local")</f>
        <v>1</v>
      </c>
      <c r="G65" s="10">
        <f>E65+F65</f>
        <v>1</v>
      </c>
    </row>
    <row r="66" spans="1:7" x14ac:dyDescent="0.25">
      <c r="A66" s="10" t="s">
        <v>267</v>
      </c>
      <c r="B66" s="9" t="s">
        <v>265</v>
      </c>
      <c r="C66" s="15" t="s">
        <v>266</v>
      </c>
      <c r="D66" s="10" t="s">
        <v>121</v>
      </c>
      <c r="E66" s="10">
        <v>3</v>
      </c>
      <c r="F66" s="10">
        <f>COUNTIF(D66,"Local")</f>
        <v>0</v>
      </c>
      <c r="G66" s="10">
        <f>E66+F66</f>
        <v>3</v>
      </c>
    </row>
    <row r="67" spans="1:7" x14ac:dyDescent="0.25">
      <c r="A67" t="s">
        <v>270</v>
      </c>
      <c r="B67" s="11" t="s">
        <v>268</v>
      </c>
      <c r="C67" s="11" t="s">
        <v>269</v>
      </c>
      <c r="D67" t="s">
        <v>121</v>
      </c>
      <c r="E67">
        <v>7</v>
      </c>
    </row>
    <row r="68" spans="1:7" x14ac:dyDescent="0.25">
      <c r="A68" t="s">
        <v>270</v>
      </c>
      <c r="B68" s="11" t="s">
        <v>271</v>
      </c>
      <c r="C68" s="11" t="s">
        <v>272</v>
      </c>
      <c r="D68" t="s">
        <v>137</v>
      </c>
    </row>
    <row r="69" spans="1:7" x14ac:dyDescent="0.25">
      <c r="A69" t="s">
        <v>270</v>
      </c>
      <c r="B69" s="11" t="s">
        <v>273</v>
      </c>
      <c r="C69" s="11" t="s">
        <v>274</v>
      </c>
      <c r="D69" t="s">
        <v>137</v>
      </c>
    </row>
    <row r="70" spans="1:7" x14ac:dyDescent="0.25">
      <c r="A70" s="7" t="s">
        <v>270</v>
      </c>
      <c r="B70" s="8" t="s">
        <v>275</v>
      </c>
      <c r="C70" s="8" t="s">
        <v>276</v>
      </c>
      <c r="D70" s="7" t="s">
        <v>137</v>
      </c>
      <c r="E70" s="7"/>
      <c r="F70" s="7">
        <f>COUNTIF(D67:D70,"local")</f>
        <v>3</v>
      </c>
      <c r="G70" s="7">
        <f>E67+F70</f>
        <v>10</v>
      </c>
    </row>
    <row r="71" spans="1:7" x14ac:dyDescent="0.25">
      <c r="A71" t="s">
        <v>279</v>
      </c>
      <c r="B71" s="11" t="s">
        <v>277</v>
      </c>
      <c r="C71" s="11" t="s">
        <v>278</v>
      </c>
      <c r="D71" t="s">
        <v>121</v>
      </c>
      <c r="E71">
        <v>4</v>
      </c>
    </row>
    <row r="72" spans="1:7" x14ac:dyDescent="0.25">
      <c r="A72" s="7" t="s">
        <v>279</v>
      </c>
      <c r="B72" s="8" t="s">
        <v>280</v>
      </c>
      <c r="C72" s="8" t="s">
        <v>281</v>
      </c>
      <c r="D72" s="7" t="s">
        <v>137</v>
      </c>
      <c r="E72" s="7"/>
      <c r="F72" s="7">
        <f>COUNTIF(D71:D72,"Local")</f>
        <v>1</v>
      </c>
      <c r="G72" s="7">
        <f>E71+F72</f>
        <v>5</v>
      </c>
    </row>
    <row r="73" spans="1:7" x14ac:dyDescent="0.25">
      <c r="A73" s="10" t="s">
        <v>284</v>
      </c>
      <c r="B73" s="9" t="s">
        <v>282</v>
      </c>
      <c r="C73" s="9" t="s">
        <v>283</v>
      </c>
      <c r="D73" s="10" t="s">
        <v>121</v>
      </c>
      <c r="E73" s="10">
        <v>2</v>
      </c>
      <c r="F73" s="10">
        <f>COUNTIF(D73,"Local")</f>
        <v>0</v>
      </c>
      <c r="G73" s="10">
        <f>E73+F73</f>
        <v>2</v>
      </c>
    </row>
    <row r="74" spans="1:7" x14ac:dyDescent="0.25">
      <c r="A74" t="s">
        <v>287</v>
      </c>
      <c r="B74" s="11" t="s">
        <v>285</v>
      </c>
      <c r="C74" s="11" t="s">
        <v>286</v>
      </c>
      <c r="D74" t="s">
        <v>137</v>
      </c>
    </row>
    <row r="75" spans="1:7" x14ac:dyDescent="0.25">
      <c r="A75" s="7" t="s">
        <v>287</v>
      </c>
      <c r="B75" s="8" t="s">
        <v>288</v>
      </c>
      <c r="C75" s="8" t="s">
        <v>289</v>
      </c>
      <c r="D75" s="7" t="s">
        <v>121</v>
      </c>
      <c r="E75" s="7">
        <v>3</v>
      </c>
      <c r="F75" s="7">
        <f>COUNTIF(D74:D75, "Local")</f>
        <v>1</v>
      </c>
      <c r="G75" s="7">
        <f>E75+F75</f>
        <v>4</v>
      </c>
    </row>
    <row r="76" spans="1:7" x14ac:dyDescent="0.25">
      <c r="A76" s="10" t="s">
        <v>292</v>
      </c>
      <c r="B76" s="9" t="s">
        <v>290</v>
      </c>
      <c r="C76" s="9" t="s">
        <v>291</v>
      </c>
      <c r="D76" s="10" t="s">
        <v>121</v>
      </c>
      <c r="E76" s="10">
        <v>1</v>
      </c>
      <c r="F76" s="10">
        <f>COUNTIF(D76,"Local")</f>
        <v>0</v>
      </c>
      <c r="G76" s="10">
        <f>E76+F76</f>
        <v>1</v>
      </c>
    </row>
    <row r="77" spans="1:7" x14ac:dyDescent="0.25">
      <c r="A77" s="10" t="s">
        <v>295</v>
      </c>
      <c r="B77" s="9" t="s">
        <v>293</v>
      </c>
      <c r="C77" s="9" t="s">
        <v>294</v>
      </c>
      <c r="D77" s="10" t="s">
        <v>121</v>
      </c>
      <c r="E77" s="10">
        <v>1</v>
      </c>
      <c r="F77" s="10">
        <f>COUNTIF(D77,"Local")</f>
        <v>0</v>
      </c>
      <c r="G77" s="10">
        <f>E77+F77</f>
        <v>1</v>
      </c>
    </row>
    <row r="78" spans="1:7" x14ac:dyDescent="0.25">
      <c r="A78" s="10" t="s">
        <v>110</v>
      </c>
      <c r="B78" s="9" t="s">
        <v>296</v>
      </c>
      <c r="C78" s="9" t="s">
        <v>297</v>
      </c>
      <c r="D78" s="10" t="s">
        <v>121</v>
      </c>
      <c r="E78" s="10">
        <v>1</v>
      </c>
      <c r="F78" s="10">
        <f>COUNTIF(D78,"Local")</f>
        <v>0</v>
      </c>
      <c r="G78" s="10">
        <f>E78+F78</f>
        <v>1</v>
      </c>
    </row>
    <row r="79" spans="1:7" x14ac:dyDescent="0.25">
      <c r="A79" t="s">
        <v>43</v>
      </c>
      <c r="B79" s="11" t="s">
        <v>298</v>
      </c>
      <c r="C79" s="11" t="s">
        <v>299</v>
      </c>
      <c r="D79" t="s">
        <v>137</v>
      </c>
    </row>
    <row r="80" spans="1:7" x14ac:dyDescent="0.25">
      <c r="A80" t="s">
        <v>43</v>
      </c>
      <c r="B80" s="11" t="s">
        <v>300</v>
      </c>
      <c r="C80" s="12" t="s">
        <v>301</v>
      </c>
      <c r="D80" t="s">
        <v>121</v>
      </c>
      <c r="E80">
        <v>4</v>
      </c>
    </row>
    <row r="81" spans="1:7" x14ac:dyDescent="0.25">
      <c r="A81" t="s">
        <v>43</v>
      </c>
      <c r="B81" s="11" t="s">
        <v>302</v>
      </c>
      <c r="C81" s="12" t="s">
        <v>303</v>
      </c>
      <c r="D81" t="s">
        <v>137</v>
      </c>
    </row>
    <row r="82" spans="1:7" x14ac:dyDescent="0.25">
      <c r="A82" s="7" t="s">
        <v>43</v>
      </c>
      <c r="B82" s="8" t="s">
        <v>304</v>
      </c>
      <c r="C82" s="8" t="s">
        <v>305</v>
      </c>
      <c r="D82" s="7" t="s">
        <v>137</v>
      </c>
      <c r="E82" s="7"/>
      <c r="F82" s="7">
        <f>COUNTIF(D79:D82,"Local")</f>
        <v>3</v>
      </c>
      <c r="G82" s="7">
        <f>E80+F82</f>
        <v>7</v>
      </c>
    </row>
    <row r="83" spans="1:7" x14ac:dyDescent="0.25">
      <c r="A83" t="s">
        <v>308</v>
      </c>
      <c r="B83" s="11" t="s">
        <v>306</v>
      </c>
      <c r="C83" s="11" t="s">
        <v>307</v>
      </c>
      <c r="D83" t="s">
        <v>137</v>
      </c>
    </row>
    <row r="84" spans="1:7" x14ac:dyDescent="0.25">
      <c r="A84" s="7" t="s">
        <v>308</v>
      </c>
      <c r="B84" s="8" t="s">
        <v>309</v>
      </c>
      <c r="C84" s="8" t="s">
        <v>310</v>
      </c>
      <c r="D84" s="7" t="s">
        <v>121</v>
      </c>
      <c r="E84" s="7">
        <v>3</v>
      </c>
      <c r="F84" s="7">
        <f>COUNTIF(D83:D84,"Local")</f>
        <v>1</v>
      </c>
      <c r="G84" s="7">
        <f>E84+F84</f>
        <v>4</v>
      </c>
    </row>
    <row r="85" spans="1:7" x14ac:dyDescent="0.25">
      <c r="A85" t="s">
        <v>313</v>
      </c>
      <c r="B85" s="11" t="s">
        <v>311</v>
      </c>
      <c r="C85" s="11" t="s">
        <v>312</v>
      </c>
      <c r="D85" t="s">
        <v>137</v>
      </c>
    </row>
    <row r="86" spans="1:7" x14ac:dyDescent="0.25">
      <c r="A86" s="7" t="s">
        <v>313</v>
      </c>
      <c r="B86" s="8" t="s">
        <v>314</v>
      </c>
      <c r="C86" s="8" t="s">
        <v>315</v>
      </c>
      <c r="D86" s="7" t="s">
        <v>137</v>
      </c>
      <c r="E86" s="7"/>
      <c r="F86" s="7">
        <f>COUNTIF(D85:D86,"Local")</f>
        <v>2</v>
      </c>
      <c r="G86" s="7">
        <f>F86</f>
        <v>2</v>
      </c>
    </row>
    <row r="87" spans="1:7" x14ac:dyDescent="0.25">
      <c r="A87" t="s">
        <v>30</v>
      </c>
      <c r="B87" s="11" t="s">
        <v>316</v>
      </c>
      <c r="C87" s="11" t="s">
        <v>317</v>
      </c>
      <c r="D87" t="s">
        <v>137</v>
      </c>
    </row>
    <row r="88" spans="1:7" x14ac:dyDescent="0.25">
      <c r="A88" t="s">
        <v>30</v>
      </c>
      <c r="B88" s="11" t="s">
        <v>318</v>
      </c>
      <c r="C88" s="11" t="s">
        <v>319</v>
      </c>
      <c r="D88" t="s">
        <v>137</v>
      </c>
    </row>
    <row r="89" spans="1:7" x14ac:dyDescent="0.25">
      <c r="A89" t="s">
        <v>30</v>
      </c>
      <c r="B89" s="11" t="s">
        <v>320</v>
      </c>
      <c r="C89" s="12" t="s">
        <v>321</v>
      </c>
      <c r="D89" t="s">
        <v>137</v>
      </c>
    </row>
    <row r="90" spans="1:7" x14ac:dyDescent="0.25">
      <c r="A90" t="s">
        <v>30</v>
      </c>
      <c r="B90" s="11" t="s">
        <v>322</v>
      </c>
      <c r="C90" s="11" t="s">
        <v>323</v>
      </c>
      <c r="D90" t="s">
        <v>137</v>
      </c>
    </row>
    <row r="91" spans="1:7" x14ac:dyDescent="0.25">
      <c r="A91" t="s">
        <v>30</v>
      </c>
      <c r="B91" s="11" t="s">
        <v>324</v>
      </c>
      <c r="C91" s="11" t="s">
        <v>325</v>
      </c>
      <c r="D91" t="s">
        <v>121</v>
      </c>
      <c r="E91">
        <v>4</v>
      </c>
    </row>
    <row r="92" spans="1:7" x14ac:dyDescent="0.25">
      <c r="A92" t="s">
        <v>30</v>
      </c>
      <c r="B92" s="11" t="s">
        <v>326</v>
      </c>
      <c r="C92" s="11" t="s">
        <v>327</v>
      </c>
      <c r="D92" t="s">
        <v>137</v>
      </c>
    </row>
    <row r="93" spans="1:7" x14ac:dyDescent="0.25">
      <c r="A93" t="s">
        <v>30</v>
      </c>
      <c r="B93" s="11" t="s">
        <v>328</v>
      </c>
      <c r="C93" s="11" t="s">
        <v>329</v>
      </c>
      <c r="D93" t="s">
        <v>137</v>
      </c>
    </row>
    <row r="94" spans="1:7" x14ac:dyDescent="0.25">
      <c r="A94" t="s">
        <v>30</v>
      </c>
      <c r="B94" s="11" t="s">
        <v>330</v>
      </c>
      <c r="C94" s="12" t="s">
        <v>331</v>
      </c>
      <c r="D94" t="s">
        <v>137</v>
      </c>
    </row>
    <row r="95" spans="1:7" x14ac:dyDescent="0.25">
      <c r="A95" s="7" t="s">
        <v>30</v>
      </c>
      <c r="B95" s="8" t="s">
        <v>332</v>
      </c>
      <c r="C95" s="8" t="s">
        <v>333</v>
      </c>
      <c r="D95" s="7" t="s">
        <v>137</v>
      </c>
      <c r="E95" s="7"/>
      <c r="F95" s="7">
        <f>COUNTIF(D87:D95,"Local")</f>
        <v>8</v>
      </c>
      <c r="G95" s="7">
        <f>E91+F95</f>
        <v>12</v>
      </c>
    </row>
    <row r="96" spans="1:7" x14ac:dyDescent="0.25">
      <c r="A96" t="s">
        <v>23</v>
      </c>
      <c r="B96" s="11" t="s">
        <v>334</v>
      </c>
      <c r="C96" s="11" t="s">
        <v>335</v>
      </c>
      <c r="D96" t="s">
        <v>121</v>
      </c>
      <c r="E96">
        <v>3</v>
      </c>
    </row>
    <row r="97" spans="1:7" x14ac:dyDescent="0.25">
      <c r="A97" t="s">
        <v>23</v>
      </c>
      <c r="B97" s="11" t="s">
        <v>336</v>
      </c>
      <c r="C97" s="11" t="s">
        <v>337</v>
      </c>
      <c r="D97" t="s">
        <v>137</v>
      </c>
    </row>
    <row r="98" spans="1:7" x14ac:dyDescent="0.25">
      <c r="A98" t="s">
        <v>23</v>
      </c>
      <c r="B98" s="11" t="s">
        <v>338</v>
      </c>
      <c r="C98" s="11" t="s">
        <v>339</v>
      </c>
      <c r="D98" t="s">
        <v>137</v>
      </c>
    </row>
    <row r="99" spans="1:7" x14ac:dyDescent="0.25">
      <c r="A99" t="s">
        <v>23</v>
      </c>
      <c r="B99" s="11" t="s">
        <v>340</v>
      </c>
      <c r="C99" s="11" t="s">
        <v>341</v>
      </c>
      <c r="D99" t="s">
        <v>137</v>
      </c>
    </row>
    <row r="100" spans="1:7" x14ac:dyDescent="0.25">
      <c r="A100" t="s">
        <v>23</v>
      </c>
      <c r="B100" s="11" t="s">
        <v>342</v>
      </c>
      <c r="C100" s="11" t="s">
        <v>343</v>
      </c>
      <c r="D100" t="s">
        <v>137</v>
      </c>
    </row>
    <row r="101" spans="1:7" x14ac:dyDescent="0.25">
      <c r="A101" t="s">
        <v>23</v>
      </c>
      <c r="B101" s="11" t="s">
        <v>344</v>
      </c>
      <c r="C101" s="11" t="s">
        <v>345</v>
      </c>
      <c r="D101" t="s">
        <v>137</v>
      </c>
    </row>
    <row r="102" spans="1:7" x14ac:dyDescent="0.25">
      <c r="A102" t="s">
        <v>23</v>
      </c>
      <c r="B102" s="11" t="s">
        <v>346</v>
      </c>
      <c r="C102" s="11" t="s">
        <v>347</v>
      </c>
      <c r="D102" t="s">
        <v>137</v>
      </c>
    </row>
    <row r="103" spans="1:7" x14ac:dyDescent="0.25">
      <c r="A103" t="s">
        <v>23</v>
      </c>
      <c r="B103" s="11" t="s">
        <v>348</v>
      </c>
      <c r="C103" s="11" t="s">
        <v>349</v>
      </c>
      <c r="D103" t="s">
        <v>137</v>
      </c>
    </row>
    <row r="104" spans="1:7" x14ac:dyDescent="0.25">
      <c r="A104" t="s">
        <v>23</v>
      </c>
      <c r="B104" s="11" t="s">
        <v>350</v>
      </c>
      <c r="C104" s="11" t="s">
        <v>351</v>
      </c>
      <c r="D104" t="s">
        <v>137</v>
      </c>
    </row>
    <row r="105" spans="1:7" x14ac:dyDescent="0.25">
      <c r="A105" t="s">
        <v>23</v>
      </c>
      <c r="B105" s="11" t="s">
        <v>352</v>
      </c>
      <c r="C105" s="11" t="s">
        <v>353</v>
      </c>
      <c r="D105" t="s">
        <v>121</v>
      </c>
      <c r="E105">
        <v>1</v>
      </c>
    </row>
    <row r="106" spans="1:7" x14ac:dyDescent="0.25">
      <c r="A106" s="7" t="s">
        <v>23</v>
      </c>
      <c r="B106" s="8" t="s">
        <v>354</v>
      </c>
      <c r="C106" s="8" t="s">
        <v>355</v>
      </c>
      <c r="D106" s="7" t="s">
        <v>137</v>
      </c>
      <c r="E106" s="7"/>
      <c r="F106" s="7">
        <f>COUNTIF(D96:D106,"Local")</f>
        <v>9</v>
      </c>
      <c r="G106" s="7">
        <f>E96+E105+F106</f>
        <v>13</v>
      </c>
    </row>
    <row r="107" spans="1:7" x14ac:dyDescent="0.25">
      <c r="A107" t="s">
        <v>358</v>
      </c>
      <c r="B107" s="11" t="s">
        <v>356</v>
      </c>
      <c r="C107" s="11" t="s">
        <v>357</v>
      </c>
      <c r="D107" t="s">
        <v>137</v>
      </c>
    </row>
    <row r="108" spans="1:7" x14ac:dyDescent="0.25">
      <c r="A108" s="7" t="s">
        <v>358</v>
      </c>
      <c r="B108" s="8" t="s">
        <v>359</v>
      </c>
      <c r="C108" s="8" t="s">
        <v>360</v>
      </c>
      <c r="D108" s="7" t="s">
        <v>121</v>
      </c>
      <c r="E108" s="7">
        <v>2</v>
      </c>
      <c r="F108" s="7">
        <f>COUNTIF(D107:D108,"Local")</f>
        <v>1</v>
      </c>
      <c r="G108" s="7">
        <f>E108+F108</f>
        <v>3</v>
      </c>
    </row>
    <row r="109" spans="1:7" x14ac:dyDescent="0.25">
      <c r="A109" s="10" t="s">
        <v>363</v>
      </c>
      <c r="B109" s="9" t="s">
        <v>361</v>
      </c>
      <c r="C109" s="9" t="s">
        <v>362</v>
      </c>
      <c r="D109" s="10" t="s">
        <v>121</v>
      </c>
      <c r="E109" s="10">
        <v>5</v>
      </c>
      <c r="F109" s="10">
        <f>COUNTIF(D109,"Local")</f>
        <v>0</v>
      </c>
      <c r="G109" s="10">
        <f>E109+F109</f>
        <v>5</v>
      </c>
    </row>
    <row r="110" spans="1:7" x14ac:dyDescent="0.25">
      <c r="A110" t="s">
        <v>366</v>
      </c>
      <c r="B110" s="11" t="s">
        <v>364</v>
      </c>
      <c r="C110" s="11" t="s">
        <v>365</v>
      </c>
      <c r="D110" t="s">
        <v>137</v>
      </c>
    </row>
    <row r="111" spans="1:7" x14ac:dyDescent="0.25">
      <c r="A111" t="s">
        <v>366</v>
      </c>
      <c r="B111" s="11" t="s">
        <v>367</v>
      </c>
      <c r="C111" s="11" t="s">
        <v>425</v>
      </c>
      <c r="D111" t="s">
        <v>137</v>
      </c>
    </row>
    <row r="112" spans="1:7" x14ac:dyDescent="0.25">
      <c r="A112" s="7" t="s">
        <v>366</v>
      </c>
      <c r="B112" s="8" t="s">
        <v>368</v>
      </c>
      <c r="C112" s="14" t="s">
        <v>369</v>
      </c>
      <c r="D112" s="7" t="s">
        <v>121</v>
      </c>
      <c r="E112" s="7">
        <v>6</v>
      </c>
      <c r="F112" s="7">
        <f>COUNTIF(D110:D112,"Local")</f>
        <v>2</v>
      </c>
      <c r="G112" s="7">
        <f>E112+F112</f>
        <v>8</v>
      </c>
    </row>
    <row r="113" spans="1:7" x14ac:dyDescent="0.25">
      <c r="A113" s="10" t="s">
        <v>372</v>
      </c>
      <c r="B113" s="9" t="s">
        <v>370</v>
      </c>
      <c r="C113" s="15" t="s">
        <v>371</v>
      </c>
      <c r="D113" s="10" t="s">
        <v>121</v>
      </c>
      <c r="E113" s="10">
        <v>1</v>
      </c>
      <c r="F113" s="10">
        <f>COUNTIF(D113,"Local")</f>
        <v>0</v>
      </c>
      <c r="G113" s="10">
        <f>E113+F113</f>
        <v>1</v>
      </c>
    </row>
    <row r="114" spans="1:7" x14ac:dyDescent="0.25">
      <c r="A114" t="s">
        <v>375</v>
      </c>
      <c r="B114" s="11" t="s">
        <v>373</v>
      </c>
      <c r="C114" s="11" t="s">
        <v>374</v>
      </c>
      <c r="D114" t="s">
        <v>137</v>
      </c>
    </row>
    <row r="115" spans="1:7" x14ac:dyDescent="0.25">
      <c r="A115" t="s">
        <v>375</v>
      </c>
      <c r="B115" s="11" t="s">
        <v>376</v>
      </c>
      <c r="C115" s="11" t="s">
        <v>377</v>
      </c>
      <c r="D115" t="s">
        <v>137</v>
      </c>
    </row>
    <row r="116" spans="1:7" x14ac:dyDescent="0.25">
      <c r="A116" t="s">
        <v>375</v>
      </c>
      <c r="B116" s="11" t="s">
        <v>378</v>
      </c>
      <c r="C116" s="11" t="s">
        <v>379</v>
      </c>
      <c r="D116" t="s">
        <v>121</v>
      </c>
      <c r="E116">
        <v>1</v>
      </c>
    </row>
    <row r="117" spans="1:7" x14ac:dyDescent="0.25">
      <c r="A117" s="7" t="s">
        <v>375</v>
      </c>
      <c r="B117" s="8" t="s">
        <v>380</v>
      </c>
      <c r="C117" s="8" t="s">
        <v>381</v>
      </c>
      <c r="D117" s="7" t="s">
        <v>137</v>
      </c>
      <c r="E117" s="7"/>
      <c r="F117" s="7">
        <f>COUNTIF(D114:D117,"Local")</f>
        <v>3</v>
      </c>
      <c r="G117" s="7">
        <f>E116+F117</f>
        <v>4</v>
      </c>
    </row>
    <row r="118" spans="1:7" x14ac:dyDescent="0.25">
      <c r="A118" s="10" t="s">
        <v>384</v>
      </c>
      <c r="B118" s="9" t="s">
        <v>382</v>
      </c>
      <c r="C118" s="9" t="s">
        <v>383</v>
      </c>
      <c r="D118" s="10" t="s">
        <v>137</v>
      </c>
      <c r="E118" s="10"/>
      <c r="F118" s="10">
        <f>COUNTIF(D118,"Local")</f>
        <v>1</v>
      </c>
      <c r="G118" s="10">
        <f>F118</f>
        <v>1</v>
      </c>
    </row>
    <row r="119" spans="1:7" x14ac:dyDescent="0.25">
      <c r="A119" s="10" t="s">
        <v>79</v>
      </c>
      <c r="B119" s="9" t="s">
        <v>385</v>
      </c>
      <c r="C119" s="9" t="s">
        <v>386</v>
      </c>
      <c r="D119" s="10" t="s">
        <v>121</v>
      </c>
      <c r="E119" s="10">
        <v>3</v>
      </c>
      <c r="F119" s="10">
        <f>COUNTIF(D119,"Local")</f>
        <v>0</v>
      </c>
      <c r="G119" s="10">
        <f>E119+F119</f>
        <v>3</v>
      </c>
    </row>
    <row r="120" spans="1:7" x14ac:dyDescent="0.25">
      <c r="A120" t="s">
        <v>50</v>
      </c>
      <c r="B120" s="11" t="s">
        <v>387</v>
      </c>
      <c r="C120" s="11" t="s">
        <v>426</v>
      </c>
      <c r="D120" t="s">
        <v>137</v>
      </c>
    </row>
    <row r="121" spans="1:7" x14ac:dyDescent="0.25">
      <c r="A121" t="s">
        <v>50</v>
      </c>
      <c r="B121" s="11" t="s">
        <v>388</v>
      </c>
      <c r="C121" s="12" t="s">
        <v>389</v>
      </c>
      <c r="D121" t="s">
        <v>137</v>
      </c>
    </row>
    <row r="122" spans="1:7" x14ac:dyDescent="0.25">
      <c r="A122" t="s">
        <v>50</v>
      </c>
      <c r="B122" s="11" t="s">
        <v>390</v>
      </c>
      <c r="C122" s="11" t="s">
        <v>391</v>
      </c>
      <c r="D122" t="s">
        <v>121</v>
      </c>
      <c r="E122">
        <v>13</v>
      </c>
    </row>
    <row r="123" spans="1:7" x14ac:dyDescent="0.25">
      <c r="A123" t="s">
        <v>50</v>
      </c>
      <c r="B123" s="11" t="s">
        <v>392</v>
      </c>
      <c r="C123" s="11" t="s">
        <v>393</v>
      </c>
      <c r="D123" t="s">
        <v>137</v>
      </c>
    </row>
    <row r="124" spans="1:7" x14ac:dyDescent="0.25">
      <c r="A124" t="s">
        <v>50</v>
      </c>
      <c r="B124" s="11" t="s">
        <v>394</v>
      </c>
      <c r="C124" s="11" t="s">
        <v>395</v>
      </c>
      <c r="D124" t="s">
        <v>137</v>
      </c>
    </row>
    <row r="125" spans="1:7" x14ac:dyDescent="0.25">
      <c r="A125" t="s">
        <v>50</v>
      </c>
      <c r="B125" s="11" t="s">
        <v>396</v>
      </c>
      <c r="C125" s="11" t="s">
        <v>397</v>
      </c>
      <c r="D125" t="s">
        <v>137</v>
      </c>
    </row>
    <row r="126" spans="1:7" x14ac:dyDescent="0.25">
      <c r="A126" s="7" t="s">
        <v>50</v>
      </c>
      <c r="B126" s="8" t="s">
        <v>398</v>
      </c>
      <c r="C126" s="8" t="s">
        <v>399</v>
      </c>
      <c r="D126" s="7" t="s">
        <v>137</v>
      </c>
      <c r="E126" s="7"/>
      <c r="F126" s="7">
        <f>COUNTIF(D120:D126,"local")</f>
        <v>6</v>
      </c>
      <c r="G126" s="7">
        <f>E122+F126</f>
        <v>19</v>
      </c>
    </row>
    <row r="127" spans="1:7" x14ac:dyDescent="0.25">
      <c r="A127" s="10" t="s">
        <v>402</v>
      </c>
      <c r="B127" s="9" t="s">
        <v>400</v>
      </c>
      <c r="C127" s="9" t="s">
        <v>401</v>
      </c>
      <c r="D127" s="10" t="s">
        <v>121</v>
      </c>
      <c r="E127" s="10">
        <v>3</v>
      </c>
      <c r="F127" s="10">
        <f t="shared" ref="F127:F132" si="0">COUNTIF(D127,"Local")</f>
        <v>0</v>
      </c>
      <c r="G127" s="10">
        <f t="shared" ref="G127:G132" si="1">E127+F127</f>
        <v>3</v>
      </c>
    </row>
    <row r="128" spans="1:7" x14ac:dyDescent="0.25">
      <c r="A128" s="10" t="s">
        <v>40</v>
      </c>
      <c r="B128" s="9" t="s">
        <v>403</v>
      </c>
      <c r="C128" s="15" t="s">
        <v>404</v>
      </c>
      <c r="D128" s="10" t="s">
        <v>121</v>
      </c>
      <c r="E128" s="10">
        <v>4</v>
      </c>
      <c r="F128" s="10">
        <f t="shared" si="0"/>
        <v>0</v>
      </c>
      <c r="G128" s="10">
        <f t="shared" si="1"/>
        <v>4</v>
      </c>
    </row>
    <row r="129" spans="1:7" x14ac:dyDescent="0.25">
      <c r="A129" s="10" t="s">
        <v>62</v>
      </c>
      <c r="B129" s="9" t="s">
        <v>405</v>
      </c>
      <c r="C129" s="9" t="s">
        <v>406</v>
      </c>
      <c r="D129" s="10" t="s">
        <v>121</v>
      </c>
      <c r="E129" s="10">
        <v>5</v>
      </c>
      <c r="F129" s="10">
        <f t="shared" si="0"/>
        <v>0</v>
      </c>
      <c r="G129" s="10">
        <f t="shared" si="1"/>
        <v>5</v>
      </c>
    </row>
    <row r="130" spans="1:7" x14ac:dyDescent="0.25">
      <c r="A130" s="10" t="s">
        <v>409</v>
      </c>
      <c r="B130" s="9" t="s">
        <v>407</v>
      </c>
      <c r="C130" s="9" t="s">
        <v>408</v>
      </c>
      <c r="D130" s="10" t="s">
        <v>121</v>
      </c>
      <c r="E130" s="10">
        <v>3</v>
      </c>
      <c r="F130" s="10">
        <f t="shared" si="0"/>
        <v>0</v>
      </c>
      <c r="G130" s="10">
        <f t="shared" si="1"/>
        <v>3</v>
      </c>
    </row>
    <row r="131" spans="1:7" x14ac:dyDescent="0.25">
      <c r="A131" s="10" t="s">
        <v>412</v>
      </c>
      <c r="B131" s="9" t="s">
        <v>410</v>
      </c>
      <c r="C131" s="9" t="s">
        <v>411</v>
      </c>
      <c r="D131" s="10" t="s">
        <v>121</v>
      </c>
      <c r="E131" s="10">
        <v>1</v>
      </c>
      <c r="F131" s="10">
        <f t="shared" si="0"/>
        <v>0</v>
      </c>
      <c r="G131" s="10">
        <f t="shared" si="1"/>
        <v>1</v>
      </c>
    </row>
    <row r="132" spans="1:7" x14ac:dyDescent="0.25">
      <c r="A132" s="10" t="s">
        <v>415</v>
      </c>
      <c r="B132" s="9" t="s">
        <v>413</v>
      </c>
      <c r="C132" s="9" t="s">
        <v>414</v>
      </c>
      <c r="D132" s="10" t="s">
        <v>121</v>
      </c>
      <c r="E132" s="10">
        <v>1</v>
      </c>
      <c r="F132" s="10">
        <f t="shared" si="0"/>
        <v>0</v>
      </c>
      <c r="G132" s="10">
        <f t="shared" si="1"/>
        <v>1</v>
      </c>
    </row>
    <row r="133" spans="1:7" x14ac:dyDescent="0.25">
      <c r="B133" s="11"/>
      <c r="C133" s="11"/>
    </row>
    <row r="134" spans="1:7" x14ac:dyDescent="0.25">
      <c r="B134" s="11"/>
      <c r="C134" s="11"/>
    </row>
    <row r="135" spans="1:7" x14ac:dyDescent="0.25">
      <c r="B135" s="11"/>
      <c r="C135" s="11"/>
    </row>
    <row r="136" spans="1:7" x14ac:dyDescent="0.25">
      <c r="B136" s="11"/>
      <c r="C136" s="12"/>
    </row>
    <row r="137" spans="1:7" x14ac:dyDescent="0.25">
      <c r="B137" s="11"/>
      <c r="C137" s="11"/>
    </row>
    <row r="138" spans="1:7" x14ac:dyDescent="0.25">
      <c r="B138" s="11"/>
      <c r="C138" s="11"/>
    </row>
    <row r="139" spans="1:7" x14ac:dyDescent="0.25">
      <c r="B139" s="11"/>
      <c r="C139" s="11"/>
    </row>
    <row r="140" spans="1:7" x14ac:dyDescent="0.25">
      <c r="B140" s="11"/>
      <c r="C140" s="12"/>
    </row>
    <row r="141" spans="1:7" x14ac:dyDescent="0.25">
      <c r="B141" s="11"/>
      <c r="C141" s="12"/>
    </row>
    <row r="142" spans="1:7" x14ac:dyDescent="0.25">
      <c r="B142" s="11"/>
      <c r="C142" s="11"/>
    </row>
    <row r="143" spans="1:7" x14ac:dyDescent="0.25">
      <c r="B143" s="11"/>
      <c r="C143" s="11"/>
    </row>
    <row r="144" spans="1:7" x14ac:dyDescent="0.25">
      <c r="B144" s="11"/>
      <c r="C144" s="12"/>
    </row>
    <row r="145" spans="2:3" x14ac:dyDescent="0.25">
      <c r="B145" s="11"/>
      <c r="C145" s="11"/>
    </row>
    <row r="146" spans="2:3" x14ac:dyDescent="0.25">
      <c r="B146" s="11"/>
      <c r="C146" s="11"/>
    </row>
    <row r="147" spans="2:3" x14ac:dyDescent="0.25">
      <c r="B147" s="11"/>
      <c r="C147" s="11"/>
    </row>
    <row r="148" spans="2:3" x14ac:dyDescent="0.25">
      <c r="B148" s="11"/>
      <c r="C148" s="12"/>
    </row>
    <row r="149" spans="2:3" x14ac:dyDescent="0.25">
      <c r="B149" s="11"/>
      <c r="C149" s="11"/>
    </row>
    <row r="150" spans="2:3" x14ac:dyDescent="0.25">
      <c r="B150" s="11"/>
      <c r="C150" s="11"/>
    </row>
    <row r="151" spans="2:3" x14ac:dyDescent="0.25">
      <c r="B151" s="11"/>
      <c r="C151" s="12"/>
    </row>
    <row r="152" spans="2:3" x14ac:dyDescent="0.25">
      <c r="B152" s="11"/>
      <c r="C152" s="11"/>
    </row>
    <row r="153" spans="2:3" x14ac:dyDescent="0.25">
      <c r="B153" s="11"/>
      <c r="C153" s="11"/>
    </row>
    <row r="154" spans="2:3" x14ac:dyDescent="0.25">
      <c r="B154" s="11"/>
      <c r="C154" s="11"/>
    </row>
    <row r="155" spans="2:3" x14ac:dyDescent="0.25">
      <c r="B155" s="11"/>
      <c r="C155" s="11"/>
    </row>
    <row r="156" spans="2:3" x14ac:dyDescent="0.25">
      <c r="B156" s="11"/>
      <c r="C156" s="11"/>
    </row>
    <row r="157" spans="2:3" x14ac:dyDescent="0.25">
      <c r="B157" s="11"/>
      <c r="C157" s="11"/>
    </row>
    <row r="158" spans="2:3" x14ac:dyDescent="0.25">
      <c r="B158" s="11"/>
      <c r="C158" s="11"/>
    </row>
    <row r="159" spans="2:3" x14ac:dyDescent="0.25">
      <c r="B159" s="11"/>
      <c r="C159" s="12"/>
    </row>
    <row r="160" spans="2:3" x14ac:dyDescent="0.25">
      <c r="B160" s="11"/>
      <c r="C160" s="12"/>
    </row>
    <row r="161" spans="2:3" x14ac:dyDescent="0.25">
      <c r="B161" s="11"/>
      <c r="C161" s="11"/>
    </row>
    <row r="162" spans="2:3" x14ac:dyDescent="0.25">
      <c r="B162" s="11"/>
      <c r="C162" s="11"/>
    </row>
    <row r="163" spans="2:3" x14ac:dyDescent="0.25">
      <c r="B163" s="11"/>
      <c r="C163" s="11"/>
    </row>
    <row r="164" spans="2:3" x14ac:dyDescent="0.25">
      <c r="B164" s="11"/>
      <c r="C164" s="11"/>
    </row>
    <row r="165" spans="2:3" x14ac:dyDescent="0.25">
      <c r="B165" s="11"/>
      <c r="C165" s="11"/>
    </row>
    <row r="166" spans="2:3" x14ac:dyDescent="0.25">
      <c r="B166" s="11"/>
      <c r="C166" s="11"/>
    </row>
    <row r="167" spans="2:3" x14ac:dyDescent="0.25">
      <c r="B167" s="11"/>
      <c r="C167" s="11"/>
    </row>
    <row r="168" spans="2:3" x14ac:dyDescent="0.25">
      <c r="B168" s="1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Federal Laboratories</vt:lpstr>
      <vt:lpstr>State and Local Laboratories</vt:lpstr>
    </vt:vector>
  </TitlesOfParts>
  <Company>GAO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Watts, Kristen E</dc:creator>
  <cp:lastModifiedBy>Watts, Kristen E</cp:lastModifiedBy>
  <dcterms:created xsi:type="dcterms:W3CDTF">2025-09-12T14:23:32Z</dcterms:created>
  <dcterms:modified xsi:type="dcterms:W3CDTF">2025-09-16T20:03:37Z</dcterms:modified>
</cp:coreProperties>
</file>